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БЮДЖЕТА'!$A$10:$AA$414</definedName>
    <definedName name="_xlnm.Print_Titles" localSheetId="1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<sst xmlns="http://schemas.openxmlformats.org/spreadsheetml/2006/main" count="2155" uniqueCount="422">
  <si>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</si>
  <si>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</si>
  <si>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</si>
  <si>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</si>
  <si>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</si>
  <si>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</si>
  <si>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</si>
  <si>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</si>
  <si>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</si>
  <si>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</si>
  <si>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</si>
  <si>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</si>
  <si>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</si>
  <si>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</si>
  <si>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</si>
  <si>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</si>
  <si>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</si>
  <si>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</si>
  <si>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</si>
  <si>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</si>
  <si>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</si>
  <si>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</si>
  <si>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</si>
  <si>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</si>
  <si>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</si>
  <si>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</si>
  <si>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</si>
  <si>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</si>
  <si>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</si>
  <si>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</si>
  <si>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</si>
  <si>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</si>
  <si>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</si>
  <si>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</si>
  <si>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</si>
  <si>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</si>
  <si>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</si>
  <si>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</si>
  <si>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</si>
  <si>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</si>
  <si>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</si>
  <si>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</si>
  <si>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</si>
  <si>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</si>
  <si>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</si>
  <si>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</si>
  <si>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</si>
  <si>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</si>
  <si>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</si>
  <si>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</si>
  <si>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</si>
  <si>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</si>
  <si>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</si>
  <si>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</si>
  <si>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</si>
  <si>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</si>
  <si>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</si>
  <si>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</si>
  <si>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</si>
  <si>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</si>
  <si>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</si>
  <si>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</si>
  <si>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</si>
  <si>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</si>
  <si>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</si>
  <si>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</si>
  <si>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</si>
  <si>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</si>
  <si>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</si>
  <si>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</si>
  <si>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</si>
  <si>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</si>
  <si>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</si>
  <si>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</si>
  <si>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</si>
  <si>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</si>
  <si>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</si>
  <si>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</si>
  <si>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</si>
  <si>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</si>
  <si>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</si>
  <si>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</si>
  <si>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</si>
  <si>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</si>
  <si>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</si>
  <si>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</si>
  <si>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</si>
  <si>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</si>
  <si>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</si>
  <si>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</si>
  <si>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</si>
  <si>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</si>
  <si>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</si>
  <si>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</si>
  <si>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</si>
  <si>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</si>
  <si>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</si>
  <si>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</si>
  <si>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</si>
  <si>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</si>
  <si>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</si>
  <si>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</si>
  <si>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</si>
  <si>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</si>
  <si>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</si>
  <si>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</si>
  <si>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</si>
  <si>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</si>
  <si>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</si>
  <si>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</si>
  <si>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</si>
  <si>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</si>
  <si>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</si>
  <si>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</si>
  <si>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</si>
  <si>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</si>
  <si>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</si>
  <si>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</si>
  <si>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</si>
  <si>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</si>
  <si>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</si>
  <si>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</si>
  <si>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</si>
  <si>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</si>
  <si>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</si>
  <si>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</si>
  <si>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</si>
  <si>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</si>
  <si>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</si>
  <si>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</si>
  <si>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</si>
  <si>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</si>
  <si>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</si>
  <si>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</si>
  <si>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</si>
  <si>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</si>
  <si>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</si>
  <si>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</si>
  <si>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</si>
  <si>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</si>
  <si>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</si>
  <si>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</si>
  <si>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</si>
  <si>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</si>
  <si>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</si>
  <si>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</si>
  <si>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</si>
  <si>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</si>
  <si>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</si>
  <si>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</si>
  <si>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</si>
  <si>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</si>
  <si>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</si>
  <si>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</si>
  <si>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</si>
  <si>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</si>
  <si>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</si>
  <si>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</si>
  <si>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</si>
  <si>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</si>
  <si>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</si>
  <si>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</si>
  <si>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</si>
  <si>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</si>
  <si>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</si>
  <si>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</si>
  <si>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</si>
  <si>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</si>
  <si>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</si>
  <si>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</si>
  <si>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</si>
  <si>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</si>
  <si>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</si>
  <si>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</si>
  <si>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</si>
  <si>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</si>
  <si>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</si>
  <si>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</si>
  <si>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</si>
  <si>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</si>
  <si>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</si>
  <si>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</si>
  <si>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</si>
  <si>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</si>
  <si>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</si>
  <si>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</si>
  <si>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</si>
  <si>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</si>
  <si>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</si>
  <si>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</si>
  <si>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</si>
  <si>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</si>
  <si>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</si>
  <si>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</si>
  <si>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</si>
  <si>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</si>
  <si>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</si>
  <si>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</si>
  <si>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</si>
  <si>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</si>
  <si>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</si>
  <si>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</si>
  <si>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</si>
  <si>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</si>
  <si>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</si>
  <si>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</si>
  <si>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</si>
  <si>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</si>
  <si>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</si>
  <si>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</si>
  <si>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</si>
  <si>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</si>
  <si>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</si>
  <si>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</si>
  <si>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</si>
  <si>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</si>
  <si>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</si>
  <si>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</si>
  <si>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</si>
  <si>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</si>
  <si>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</si>
  <si>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</si>
  <si>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</si>
  <si>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</si>
  <si>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</si>
  <si>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</si>
  <si>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</si>
  <si>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</si>
  <si>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</si>
  <si>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</si>
  <si>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</si>
  <si>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</si>
  <si>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</si>
  <si>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</si>
  <si>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</si>
  <si>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</si>
  <si>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</si>
  <si>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</si>
  <si>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</si>
  <si>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</si>
  <si>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</si>
  <si>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</si>
  <si>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</si>
  <si>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</si>
  <si>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</si>
  <si>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</si>
  <si>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</si>
  <si>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</si>
  <si>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</si>
  <si>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</si>
  <si>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</si>
  <si>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</si>
  <si>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</si>
  <si>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</si>
  <si>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</si>
  <si>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</si>
  <si>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</si>
  <si>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</si>
  <si>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</si>
  <si>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</si>
  <si>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</si>
  <si>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</si>
  <si>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</si>
  <si>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</si>
  <si>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</si>
  <si>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</si>
  <si>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</si>
  <si>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</si>
  <si>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</si>
  <si>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</si>
  <si>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</si>
  <si>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</si>
  <si>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</si>
  <si>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</si>
  <si>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</si>
  <si>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</si>
  <si>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</si>
  <si>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</si>
  <si>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</si>
  <si>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</si>
  <si>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</si>
  <si>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</si>
  <si>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</si>
  <si>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</si>
  <si>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</si>
  <si>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</si>
  <si>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</si>
  <si>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</si>
  <si>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</si>
  <si>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</si>
  <si>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</si>
  <si>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</si>
  <si>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</si>
  <si>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</si>
  <si>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</si>
  <si>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</si>
  <si>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</si>
  <si>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</si>
  <si>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</si>
  <si>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</si>
  <si>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</si>
  <si>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</si>
  <si>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</si>
  <si>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</si>
  <si>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</si>
  <si>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</si>
  <si>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</si>
  <si>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</si>
  <si>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</si>
  <si>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</si>
  <si>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</si>
  <si>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</si>
  <si>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</si>
  <si>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</si>
  <si>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</si>
  <si>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</si>
  <si>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</si>
  <si>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</si>
  <si>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</si>
  <si>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</si>
  <si>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</si>
  <si>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</si>
  <si>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</si>
  <si>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</si>
  <si>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</si>
  <si>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</si>
  <si>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</si>
  <si>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</si>
  <si>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</si>
  <si>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</si>
  <si>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</si>
  <si>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</si>
  <si>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</si>
  <si>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</si>
  <si>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</si>
  <si>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</si>
  <si>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</si>
  <si>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</si>
  <si>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</si>
  <si>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</si>
  <si>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</si>
  <si>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</si>
  <si>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</si>
  <si>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</si>
  <si>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</si>
  <si>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</si>
  <si>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</si>
  <si>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</si>
  <si>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</si>
  <si>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</si>
  <si>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</si>
  <si>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</si>
  <si>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</si>
  <si>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</si>
  <si>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</si>
  <si>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</si>
  <si>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</si>
  <si>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</si>
  <si>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</si>
  <si>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</si>
  <si>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</si>
  <si>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</si>
  <si>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</si>
  <si>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</si>
  <si>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</si>
  <si>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</si>
  <si>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</si>
  <si>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</si>
  <si>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</si>
  <si>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</si>
  <si>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</si>
  <si>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</si>
  <si>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</si>
  <si>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</si>
  <si>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</si>
  <si>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</si>
  <si>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</si>
  <si>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</si>
  <si>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</si>
  <si>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</si>
  <si>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</si>
  <si>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</si>
  <si>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</si>
  <si>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</si>
  <si>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</si>
  <si>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</si>
  <si>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</si>
  <si>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</si>
  <si>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</si>
  <si>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</si>
  <si>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2200011690</t>
  </si>
  <si>
    <t>853</t>
  </si>
  <si>
    <t>Уплата иных платежей</t>
  </si>
  <si>
    <t>МП"Доступная среда для инвалидов ММР "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</si>
  <si>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</si>
  <si>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</si>
  <si>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</si>
  <si>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</si>
  <si>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</si>
  <si>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</si>
  <si>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</si>
  <si>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9990000670</t>
  </si>
  <si>
    <t>321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</si>
  <si>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</si>
  <si>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</si>
  <si>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</si>
  <si>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</si>
  <si>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</si>
  <si>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1620051470</t>
  </si>
  <si>
    <t>1620051480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</si>
  <si>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</si>
  <si>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</si>
  <si>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</si>
  <si>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</si>
  <si>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</si>
  <si>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</si>
  <si>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Исполнено</t>
  </si>
  <si>
    <t>% Исполнения</t>
  </si>
  <si>
    <t>Резервный фонд администрации Михайловского муниципального района</t>
  </si>
  <si>
    <t>06301R0200</t>
  </si>
  <si>
    <t>Приложение 3 к решению Думы</t>
  </si>
  <si>
    <t>№ 102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</si>
</sst>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" fontId="11" fillId="33" borderId="27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8" fillId="35" borderId="13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1" fillId="0" borderId="10" xfId="0" applyNumberFormat="1" applyFont="1" applyBorder="1" applyAlignment="1">
      <alignment/>
    </xf>
    <xf numFmtId="169" fontId="52" fillId="35" borderId="10" xfId="0" applyNumberFormat="1" applyFont="1" applyFill="1" applyBorder="1" applyAlignment="1">
      <alignment horizontal="center" vertical="center" shrinkToFit="1"/>
    </xf>
    <xf numFmtId="4" fontId="52" fillId="34" borderId="21" xfId="0" applyNumberFormat="1" applyFont="1" applyFill="1" applyBorder="1" applyAlignment="1">
      <alignment horizontal="center" vertical="center" shrinkToFit="1"/>
    </xf>
    <xf numFmtId="4" fontId="52" fillId="34" borderId="17" xfId="0" applyNumberFormat="1" applyFont="1" applyFill="1" applyBorder="1" applyAlignment="1">
      <alignment horizontal="center" vertical="center" shrinkToFit="1"/>
    </xf>
    <xf numFmtId="168" fontId="52" fillId="34" borderId="21" xfId="0" applyNumberFormat="1" applyFont="1" applyFill="1" applyBorder="1" applyAlignment="1">
      <alignment horizontal="center" vertical="center" wrapText="1"/>
    </xf>
    <xf numFmtId="4" fontId="53" fillId="33" borderId="27" xfId="0" applyNumberFormat="1" applyFont="1" applyFill="1" applyBorder="1" applyAlignment="1">
      <alignment horizontal="center" vertical="center" wrapText="1"/>
    </xf>
    <xf numFmtId="2" fontId="54" fillId="41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49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9.125" style="2" customWidth="1"/>
    <col min="6" max="6" width="4.375" style="2" hidden="1" customWidth="1"/>
    <col min="7" max="7" width="17.875" style="2" customWidth="1"/>
    <col min="8" max="23" width="0" style="2" hidden="1" customWidth="1"/>
    <col min="24" max="24" width="14.875" style="53" hidden="1" customWidth="1"/>
    <col min="25" max="25" width="11.875" style="46" hidden="1" customWidth="1"/>
    <col min="26" max="26" width="12.375" style="172" customWidth="1"/>
    <col min="27" max="27" width="11.375" style="2" customWidth="1"/>
    <col min="28" max="16384" width="9.125" style="2" customWidth="1"/>
  </cols>
  <sheetData>
    <row r="2" spans="2:23" ht="18.75">
      <c r="B2" s="187" t="s">
        <v>420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2:23" ht="18.75">
      <c r="B3" s="188" t="s">
        <v>396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</row>
    <row r="4" spans="2:22" ht="18.75">
      <c r="B4" s="2"/>
      <c r="C4" s="187" t="s">
        <v>421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6" ht="18.75">
      <c r="B6" s="162"/>
    </row>
    <row r="7" spans="1:25" ht="19.5" customHeight="1">
      <c r="A7" s="186" t="s">
        <v>90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X7" s="2"/>
      <c r="Y7" s="2"/>
    </row>
    <row r="8" spans="1:25" ht="57" customHeight="1">
      <c r="A8" s="185" t="s">
        <v>266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X8" s="2"/>
      <c r="Y8" s="2"/>
    </row>
    <row r="9" spans="1:25" ht="5.25" customHeight="1" thickBot="1">
      <c r="A9" s="48"/>
      <c r="B9" s="48"/>
      <c r="C9" s="48"/>
      <c r="D9" s="48"/>
      <c r="E9" s="48"/>
      <c r="F9" s="48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Y9" s="56" t="s">
        <v>84</v>
      </c>
    </row>
    <row r="10" spans="1:27" ht="48" thickBot="1">
      <c r="A10" s="36" t="s">
        <v>0</v>
      </c>
      <c r="B10" s="36" t="s">
        <v>59</v>
      </c>
      <c r="C10" s="36" t="s">
        <v>1</v>
      </c>
      <c r="D10" s="36" t="s">
        <v>2</v>
      </c>
      <c r="E10" s="36" t="s">
        <v>3</v>
      </c>
      <c r="F10" s="37" t="s">
        <v>4</v>
      </c>
      <c r="G10" s="36" t="s">
        <v>23</v>
      </c>
      <c r="H10" s="23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4" t="s">
        <v>23</v>
      </c>
      <c r="O10" s="4" t="s">
        <v>23</v>
      </c>
      <c r="P10" s="4" t="s">
        <v>23</v>
      </c>
      <c r="Q10" s="4" t="s">
        <v>23</v>
      </c>
      <c r="R10" s="4" t="s">
        <v>23</v>
      </c>
      <c r="S10" s="4" t="s">
        <v>23</v>
      </c>
      <c r="T10" s="4" t="s">
        <v>23</v>
      </c>
      <c r="U10" s="4" t="s">
        <v>23</v>
      </c>
      <c r="V10" s="4" t="s">
        <v>23</v>
      </c>
      <c r="W10" s="41" t="s">
        <v>23</v>
      </c>
      <c r="X10" s="57" t="s">
        <v>86</v>
      </c>
      <c r="Y10" s="167" t="s">
        <v>85</v>
      </c>
      <c r="Z10" s="169" t="s">
        <v>416</v>
      </c>
      <c r="AA10" s="170" t="s">
        <v>417</v>
      </c>
    </row>
    <row r="11" spans="1:27" ht="29.25" thickBot="1">
      <c r="A11" s="102" t="s">
        <v>60</v>
      </c>
      <c r="B11" s="103">
        <v>951</v>
      </c>
      <c r="C11" s="103" t="s">
        <v>61</v>
      </c>
      <c r="D11" s="103" t="s">
        <v>275</v>
      </c>
      <c r="E11" s="103" t="s">
        <v>5</v>
      </c>
      <c r="F11" s="104"/>
      <c r="G11" s="140">
        <f>G12+G189+G195+G202+G249+G282+G308+G355+G379+G389+G402+G408</f>
        <v>165985.52031</v>
      </c>
      <c r="H11" s="28" t="e">
        <f aca="true" t="shared" si="0" ref="H11:X11">H12+H185+H196+H202+H248+H294+H320+H363+H380+H393+H404+H409</f>
        <v>#REF!</v>
      </c>
      <c r="I11" s="28" t="e">
        <f t="shared" si="0"/>
        <v>#REF!</v>
      </c>
      <c r="J11" s="28" t="e">
        <f t="shared" si="0"/>
        <v>#REF!</v>
      </c>
      <c r="K11" s="28" t="e">
        <f t="shared" si="0"/>
        <v>#REF!</v>
      </c>
      <c r="L11" s="28" t="e">
        <f t="shared" si="0"/>
        <v>#REF!</v>
      </c>
      <c r="M11" s="28" t="e">
        <f t="shared" si="0"/>
        <v>#REF!</v>
      </c>
      <c r="N11" s="28" t="e">
        <f t="shared" si="0"/>
        <v>#REF!</v>
      </c>
      <c r="O11" s="28" t="e">
        <f t="shared" si="0"/>
        <v>#REF!</v>
      </c>
      <c r="P11" s="28" t="e">
        <f t="shared" si="0"/>
        <v>#REF!</v>
      </c>
      <c r="Q11" s="28" t="e">
        <f t="shared" si="0"/>
        <v>#REF!</v>
      </c>
      <c r="R11" s="28" t="e">
        <f t="shared" si="0"/>
        <v>#REF!</v>
      </c>
      <c r="S11" s="28" t="e">
        <f t="shared" si="0"/>
        <v>#REF!</v>
      </c>
      <c r="T11" s="28" t="e">
        <f t="shared" si="0"/>
        <v>#REF!</v>
      </c>
      <c r="U11" s="28" t="e">
        <f t="shared" si="0"/>
        <v>#REF!</v>
      </c>
      <c r="V11" s="28" t="e">
        <f t="shared" si="0"/>
        <v>#REF!</v>
      </c>
      <c r="W11" s="28" t="e">
        <f t="shared" si="0"/>
        <v>#REF!</v>
      </c>
      <c r="X11" s="59" t="e">
        <f t="shared" si="0"/>
        <v>#REF!</v>
      </c>
      <c r="Y11" s="168" t="e">
        <f aca="true" t="shared" si="1" ref="Y11:Y21">X11/G11*100</f>
        <v>#REF!</v>
      </c>
      <c r="Z11" s="140">
        <f>Z12+Z189+Z195+Z202+Z249+Z282+Z308+Z355+Z379+Z389+Z402+Z408</f>
        <v>66762.20876</v>
      </c>
      <c r="AA11" s="171">
        <f>Z11/G11*100</f>
        <v>40.22170646892133</v>
      </c>
    </row>
    <row r="12" spans="1:27" ht="18.75" customHeight="1" outlineLevel="2" thickBot="1">
      <c r="A12" s="107" t="s">
        <v>54</v>
      </c>
      <c r="B12" s="18">
        <v>951</v>
      </c>
      <c r="C12" s="14" t="s">
        <v>53</v>
      </c>
      <c r="D12" s="14" t="s">
        <v>275</v>
      </c>
      <c r="E12" s="14" t="s">
        <v>5</v>
      </c>
      <c r="F12" s="14"/>
      <c r="G12" s="141">
        <f>G13+G21+G48+G68+G85+G90+G62+G79</f>
        <v>76675.53787999999</v>
      </c>
      <c r="H12" s="29" t="e">
        <f>H13+H24+H50+#REF!+H69+#REF!+H85+H89</f>
        <v>#REF!</v>
      </c>
      <c r="I12" s="29" t="e">
        <f>I13+I24+I50+#REF!+I69+#REF!+I85+I89</f>
        <v>#REF!</v>
      </c>
      <c r="J12" s="29" t="e">
        <f>J13+J24+J50+#REF!+J69+#REF!+J85+J89</f>
        <v>#REF!</v>
      </c>
      <c r="K12" s="29" t="e">
        <f>K13+K24+K50+#REF!+K69+#REF!+K85+K89</f>
        <v>#REF!</v>
      </c>
      <c r="L12" s="29" t="e">
        <f>L13+L24+L50+#REF!+L69+#REF!+L85+L89</f>
        <v>#REF!</v>
      </c>
      <c r="M12" s="29" t="e">
        <f>M13+M24+M50+#REF!+M69+#REF!+M85+M89</f>
        <v>#REF!</v>
      </c>
      <c r="N12" s="29" t="e">
        <f>N13+N24+N50+#REF!+N69+#REF!+N85+N89</f>
        <v>#REF!</v>
      </c>
      <c r="O12" s="29" t="e">
        <f>O13+O24+O50+#REF!+O69+#REF!+O85+O89</f>
        <v>#REF!</v>
      </c>
      <c r="P12" s="29" t="e">
        <f>P13+P24+P50+#REF!+P69+#REF!+P85+P89</f>
        <v>#REF!</v>
      </c>
      <c r="Q12" s="29" t="e">
        <f>Q13+Q24+Q50+#REF!+Q69+#REF!+Q85+Q89</f>
        <v>#REF!</v>
      </c>
      <c r="R12" s="29" t="e">
        <f>R13+R24+R50+#REF!+R69+#REF!+R85+R89</f>
        <v>#REF!</v>
      </c>
      <c r="S12" s="29" t="e">
        <f>S13+S24+S50+#REF!+S69+#REF!+S85+S89</f>
        <v>#REF!</v>
      </c>
      <c r="T12" s="29" t="e">
        <f>T13+T24+T50+#REF!+T69+#REF!+T85+T89</f>
        <v>#REF!</v>
      </c>
      <c r="U12" s="29" t="e">
        <f>U13+U24+U50+#REF!+U69+#REF!+U85+U89</f>
        <v>#REF!</v>
      </c>
      <c r="V12" s="29" t="e">
        <f>V13+V24+V50+#REF!+V69+#REF!+V85+V89</f>
        <v>#REF!</v>
      </c>
      <c r="W12" s="29" t="e">
        <f>W13+W24+W50+#REF!+W69+#REF!+W85+W89</f>
        <v>#REF!</v>
      </c>
      <c r="X12" s="60" t="e">
        <f>X13+X24+X50+#REF!+X69+#REF!+X85+X89</f>
        <v>#REF!</v>
      </c>
      <c r="Y12" s="168" t="e">
        <f t="shared" si="1"/>
        <v>#REF!</v>
      </c>
      <c r="Z12" s="141">
        <f>Z13+Z21+Z48+Z68+Z85+Z90+Z62+Z79</f>
        <v>32620.26681</v>
      </c>
      <c r="AA12" s="171">
        <f aca="true" t="shared" si="2" ref="AA12:AA75">Z12/G12*100</f>
        <v>42.54325135749541</v>
      </c>
    </row>
    <row r="13" spans="1:27" ht="32.25" customHeight="1" outlineLevel="3" thickBot="1">
      <c r="A13" s="108" t="s">
        <v>24</v>
      </c>
      <c r="B13" s="128">
        <v>951</v>
      </c>
      <c r="C13" s="109" t="s">
        <v>6</v>
      </c>
      <c r="D13" s="109" t="s">
        <v>275</v>
      </c>
      <c r="E13" s="109" t="s">
        <v>5</v>
      </c>
      <c r="F13" s="109"/>
      <c r="G13" s="110">
        <f>G14</f>
        <v>1775.5230000000001</v>
      </c>
      <c r="H13" s="31">
        <f aca="true" t="shared" si="3" ref="H13:X13">H14</f>
        <v>1204.8</v>
      </c>
      <c r="I13" s="31">
        <f t="shared" si="3"/>
        <v>1204.8</v>
      </c>
      <c r="J13" s="31">
        <f t="shared" si="3"/>
        <v>1204.8</v>
      </c>
      <c r="K13" s="31">
        <f t="shared" si="3"/>
        <v>1204.8</v>
      </c>
      <c r="L13" s="31">
        <f t="shared" si="3"/>
        <v>1204.8</v>
      </c>
      <c r="M13" s="31">
        <f t="shared" si="3"/>
        <v>1204.8</v>
      </c>
      <c r="N13" s="31">
        <f t="shared" si="3"/>
        <v>1204.8</v>
      </c>
      <c r="O13" s="31">
        <f t="shared" si="3"/>
        <v>1204.8</v>
      </c>
      <c r="P13" s="31">
        <f t="shared" si="3"/>
        <v>1204.8</v>
      </c>
      <c r="Q13" s="31">
        <f t="shared" si="3"/>
        <v>1204.8</v>
      </c>
      <c r="R13" s="31">
        <f t="shared" si="3"/>
        <v>1204.8</v>
      </c>
      <c r="S13" s="31">
        <f t="shared" si="3"/>
        <v>1204.8</v>
      </c>
      <c r="T13" s="31">
        <f t="shared" si="3"/>
        <v>1204.8</v>
      </c>
      <c r="U13" s="31">
        <f t="shared" si="3"/>
        <v>1204.8</v>
      </c>
      <c r="V13" s="31">
        <f t="shared" si="3"/>
        <v>1204.8</v>
      </c>
      <c r="W13" s="31">
        <f t="shared" si="3"/>
        <v>1204.8</v>
      </c>
      <c r="X13" s="61">
        <f t="shared" si="3"/>
        <v>1147.63638</v>
      </c>
      <c r="Y13" s="168">
        <f t="shared" si="1"/>
        <v>64.63652568848727</v>
      </c>
      <c r="Z13" s="173">
        <f>Z14</f>
        <v>808.7277799999999</v>
      </c>
      <c r="AA13" s="171">
        <f t="shared" si="2"/>
        <v>45.54870762023358</v>
      </c>
    </row>
    <row r="14" spans="1:27" ht="34.5" customHeight="1" outlineLevel="3" thickBot="1">
      <c r="A14" s="111" t="s">
        <v>138</v>
      </c>
      <c r="B14" s="19">
        <v>951</v>
      </c>
      <c r="C14" s="11" t="s">
        <v>6</v>
      </c>
      <c r="D14" s="11" t="s">
        <v>276</v>
      </c>
      <c r="E14" s="11" t="s">
        <v>5</v>
      </c>
      <c r="F14" s="11"/>
      <c r="G14" s="12">
        <f>G15</f>
        <v>1775.5230000000001</v>
      </c>
      <c r="H14" s="32">
        <f aca="true" t="shared" si="4" ref="H14:X14">H19</f>
        <v>1204.8</v>
      </c>
      <c r="I14" s="32">
        <f t="shared" si="4"/>
        <v>1204.8</v>
      </c>
      <c r="J14" s="32">
        <f t="shared" si="4"/>
        <v>1204.8</v>
      </c>
      <c r="K14" s="32">
        <f t="shared" si="4"/>
        <v>1204.8</v>
      </c>
      <c r="L14" s="32">
        <f t="shared" si="4"/>
        <v>1204.8</v>
      </c>
      <c r="M14" s="32">
        <f t="shared" si="4"/>
        <v>1204.8</v>
      </c>
      <c r="N14" s="32">
        <f t="shared" si="4"/>
        <v>1204.8</v>
      </c>
      <c r="O14" s="32">
        <f t="shared" si="4"/>
        <v>1204.8</v>
      </c>
      <c r="P14" s="32">
        <f t="shared" si="4"/>
        <v>1204.8</v>
      </c>
      <c r="Q14" s="32">
        <f t="shared" si="4"/>
        <v>1204.8</v>
      </c>
      <c r="R14" s="32">
        <f t="shared" si="4"/>
        <v>1204.8</v>
      </c>
      <c r="S14" s="32">
        <f t="shared" si="4"/>
        <v>1204.8</v>
      </c>
      <c r="T14" s="32">
        <f t="shared" si="4"/>
        <v>1204.8</v>
      </c>
      <c r="U14" s="32">
        <f t="shared" si="4"/>
        <v>1204.8</v>
      </c>
      <c r="V14" s="32">
        <f t="shared" si="4"/>
        <v>1204.8</v>
      </c>
      <c r="W14" s="32">
        <f t="shared" si="4"/>
        <v>1204.8</v>
      </c>
      <c r="X14" s="62">
        <f t="shared" si="4"/>
        <v>1147.63638</v>
      </c>
      <c r="Y14" s="168">
        <f t="shared" si="1"/>
        <v>64.63652568848727</v>
      </c>
      <c r="Z14" s="145">
        <f>Z15</f>
        <v>808.7277799999999</v>
      </c>
      <c r="AA14" s="171">
        <f t="shared" si="2"/>
        <v>45.54870762023358</v>
      </c>
    </row>
    <row r="15" spans="1:27" ht="36" customHeight="1" outlineLevel="3" thickBot="1">
      <c r="A15" s="111" t="s">
        <v>139</v>
      </c>
      <c r="B15" s="19">
        <v>951</v>
      </c>
      <c r="C15" s="11" t="s">
        <v>6</v>
      </c>
      <c r="D15" s="11" t="s">
        <v>277</v>
      </c>
      <c r="E15" s="11" t="s">
        <v>5</v>
      </c>
      <c r="F15" s="11"/>
      <c r="G15" s="12">
        <f>G16</f>
        <v>1775.5230000000001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2"/>
      <c r="Y15" s="168"/>
      <c r="Z15" s="145">
        <f>Z16</f>
        <v>808.7277799999999</v>
      </c>
      <c r="AA15" s="171">
        <f t="shared" si="2"/>
        <v>45.54870762023358</v>
      </c>
    </row>
    <row r="16" spans="1:27" ht="20.25" customHeight="1" outlineLevel="3" thickBot="1">
      <c r="A16" s="93" t="s">
        <v>140</v>
      </c>
      <c r="B16" s="89">
        <v>951</v>
      </c>
      <c r="C16" s="90" t="s">
        <v>6</v>
      </c>
      <c r="D16" s="90" t="s">
        <v>278</v>
      </c>
      <c r="E16" s="90" t="s">
        <v>5</v>
      </c>
      <c r="F16" s="90"/>
      <c r="G16" s="16">
        <f>G17</f>
        <v>1775.5230000000001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2"/>
      <c r="Y16" s="168"/>
      <c r="Z16" s="144">
        <f>Z17</f>
        <v>808.7277799999999</v>
      </c>
      <c r="AA16" s="171">
        <f t="shared" si="2"/>
        <v>45.54870762023358</v>
      </c>
    </row>
    <row r="17" spans="1:27" ht="31.5" customHeight="1" outlineLevel="3" thickBot="1">
      <c r="A17" s="5" t="s">
        <v>94</v>
      </c>
      <c r="B17" s="21">
        <v>951</v>
      </c>
      <c r="C17" s="6" t="s">
        <v>6</v>
      </c>
      <c r="D17" s="6" t="s">
        <v>278</v>
      </c>
      <c r="E17" s="6" t="s">
        <v>91</v>
      </c>
      <c r="F17" s="6"/>
      <c r="G17" s="7">
        <f>G18+G19+G20</f>
        <v>1775.5230000000001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2"/>
      <c r="Y17" s="168"/>
      <c r="Z17" s="148">
        <f>Z18+Z19+Z20</f>
        <v>808.7277799999999</v>
      </c>
      <c r="AA17" s="171">
        <f t="shared" si="2"/>
        <v>45.54870762023358</v>
      </c>
    </row>
    <row r="18" spans="1:27" ht="20.25" customHeight="1" outlineLevel="3" thickBot="1">
      <c r="A18" s="87" t="s">
        <v>272</v>
      </c>
      <c r="B18" s="91">
        <v>951</v>
      </c>
      <c r="C18" s="92" t="s">
        <v>6</v>
      </c>
      <c r="D18" s="92" t="s">
        <v>278</v>
      </c>
      <c r="E18" s="92" t="s">
        <v>92</v>
      </c>
      <c r="F18" s="92"/>
      <c r="G18" s="97">
        <v>1523.3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2"/>
      <c r="Y18" s="168"/>
      <c r="Z18" s="143">
        <v>680.76175</v>
      </c>
      <c r="AA18" s="171">
        <f t="shared" si="2"/>
        <v>44.68993304011029</v>
      </c>
    </row>
    <row r="19" spans="1:27" ht="48" outlineLevel="4" thickBot="1">
      <c r="A19" s="87" t="s">
        <v>274</v>
      </c>
      <c r="B19" s="91">
        <v>951</v>
      </c>
      <c r="C19" s="92" t="s">
        <v>6</v>
      </c>
      <c r="D19" s="92" t="s">
        <v>278</v>
      </c>
      <c r="E19" s="92" t="s">
        <v>93</v>
      </c>
      <c r="F19" s="92"/>
      <c r="G19" s="97">
        <v>2.863</v>
      </c>
      <c r="H19" s="34">
        <f aca="true" t="shared" si="5" ref="H19:X19">H21</f>
        <v>1204.8</v>
      </c>
      <c r="I19" s="34">
        <f t="shared" si="5"/>
        <v>1204.8</v>
      </c>
      <c r="J19" s="34">
        <f t="shared" si="5"/>
        <v>1204.8</v>
      </c>
      <c r="K19" s="34">
        <f t="shared" si="5"/>
        <v>1204.8</v>
      </c>
      <c r="L19" s="34">
        <f t="shared" si="5"/>
        <v>1204.8</v>
      </c>
      <c r="M19" s="34">
        <f t="shared" si="5"/>
        <v>1204.8</v>
      </c>
      <c r="N19" s="34">
        <f t="shared" si="5"/>
        <v>1204.8</v>
      </c>
      <c r="O19" s="34">
        <f t="shared" si="5"/>
        <v>1204.8</v>
      </c>
      <c r="P19" s="34">
        <f t="shared" si="5"/>
        <v>1204.8</v>
      </c>
      <c r="Q19" s="34">
        <f t="shared" si="5"/>
        <v>1204.8</v>
      </c>
      <c r="R19" s="34">
        <f t="shared" si="5"/>
        <v>1204.8</v>
      </c>
      <c r="S19" s="34">
        <f t="shared" si="5"/>
        <v>1204.8</v>
      </c>
      <c r="T19" s="34">
        <f t="shared" si="5"/>
        <v>1204.8</v>
      </c>
      <c r="U19" s="34">
        <f t="shared" si="5"/>
        <v>1204.8</v>
      </c>
      <c r="V19" s="34">
        <f t="shared" si="5"/>
        <v>1204.8</v>
      </c>
      <c r="W19" s="34">
        <f t="shared" si="5"/>
        <v>1204.8</v>
      </c>
      <c r="X19" s="63">
        <f t="shared" si="5"/>
        <v>1147.63638</v>
      </c>
      <c r="Y19" s="168">
        <f t="shared" si="1"/>
        <v>40085.098847362904</v>
      </c>
      <c r="Z19" s="143">
        <v>1.86286</v>
      </c>
      <c r="AA19" s="171">
        <f t="shared" si="2"/>
        <v>65.06671323786239</v>
      </c>
    </row>
    <row r="20" spans="1:27" ht="48" outlineLevel="4" thickBot="1">
      <c r="A20" s="87" t="s">
        <v>267</v>
      </c>
      <c r="B20" s="91">
        <v>951</v>
      </c>
      <c r="C20" s="92" t="s">
        <v>6</v>
      </c>
      <c r="D20" s="92" t="s">
        <v>278</v>
      </c>
      <c r="E20" s="92" t="s">
        <v>268</v>
      </c>
      <c r="F20" s="92"/>
      <c r="G20" s="97">
        <v>249.36</v>
      </c>
      <c r="H20" s="5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80"/>
      <c r="Y20" s="168"/>
      <c r="Z20" s="143">
        <v>126.10317</v>
      </c>
      <c r="AA20" s="171">
        <f t="shared" si="2"/>
        <v>50.57072906641002</v>
      </c>
    </row>
    <row r="21" spans="1:27" ht="47.25" customHeight="1" outlineLevel="5" thickBot="1">
      <c r="A21" s="8" t="s">
        <v>25</v>
      </c>
      <c r="B21" s="19">
        <v>951</v>
      </c>
      <c r="C21" s="9" t="s">
        <v>17</v>
      </c>
      <c r="D21" s="9" t="s">
        <v>275</v>
      </c>
      <c r="E21" s="9" t="s">
        <v>5</v>
      </c>
      <c r="F21" s="9"/>
      <c r="G21" s="154">
        <f>G22</f>
        <v>3266.1299999999997</v>
      </c>
      <c r="H21" s="26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44">
        <v>1204.8</v>
      </c>
      <c r="X21" s="64">
        <v>1147.63638</v>
      </c>
      <c r="Y21" s="168">
        <f t="shared" si="1"/>
        <v>35.13749850740785</v>
      </c>
      <c r="Z21" s="142">
        <f>Z22</f>
        <v>1395.03131</v>
      </c>
      <c r="AA21" s="171">
        <f t="shared" si="2"/>
        <v>42.712057082847295</v>
      </c>
    </row>
    <row r="22" spans="1:27" ht="32.25" outlineLevel="5" thickBot="1">
      <c r="A22" s="111" t="s">
        <v>138</v>
      </c>
      <c r="B22" s="19">
        <v>951</v>
      </c>
      <c r="C22" s="11" t="s">
        <v>17</v>
      </c>
      <c r="D22" s="11" t="s">
        <v>276</v>
      </c>
      <c r="E22" s="11" t="s">
        <v>5</v>
      </c>
      <c r="F22" s="11"/>
      <c r="G22" s="155">
        <f>G23</f>
        <v>3266.1299999999997</v>
      </c>
      <c r="H22" s="5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4"/>
      <c r="Y22" s="168"/>
      <c r="Z22" s="145">
        <f>Z23</f>
        <v>1395.03131</v>
      </c>
      <c r="AA22" s="171">
        <f t="shared" si="2"/>
        <v>42.712057082847295</v>
      </c>
    </row>
    <row r="23" spans="1:27" ht="32.25" outlineLevel="5" thickBot="1">
      <c r="A23" s="111" t="s">
        <v>139</v>
      </c>
      <c r="B23" s="19">
        <v>951</v>
      </c>
      <c r="C23" s="11" t="s">
        <v>17</v>
      </c>
      <c r="D23" s="11" t="s">
        <v>277</v>
      </c>
      <c r="E23" s="11" t="s">
        <v>5</v>
      </c>
      <c r="F23" s="11"/>
      <c r="G23" s="155">
        <f>G24+G35+G40+G46</f>
        <v>3266.1299999999997</v>
      </c>
      <c r="H23" s="5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74"/>
      <c r="Y23" s="168"/>
      <c r="Z23" s="145">
        <f>Z24+Z35+Z40+Z46</f>
        <v>1395.03131</v>
      </c>
      <c r="AA23" s="171">
        <f t="shared" si="2"/>
        <v>42.712057082847295</v>
      </c>
    </row>
    <row r="24" spans="1:27" ht="49.5" customHeight="1" outlineLevel="6" thickBot="1">
      <c r="A24" s="112" t="s">
        <v>212</v>
      </c>
      <c r="B24" s="129">
        <v>951</v>
      </c>
      <c r="C24" s="90" t="s">
        <v>17</v>
      </c>
      <c r="D24" s="90" t="s">
        <v>279</v>
      </c>
      <c r="E24" s="90" t="s">
        <v>5</v>
      </c>
      <c r="F24" s="90"/>
      <c r="G24" s="156">
        <f>G25+G29+G32</f>
        <v>1809</v>
      </c>
      <c r="H24" s="31">
        <f aca="true" t="shared" si="6" ref="H24:X24">H25</f>
        <v>3842.2</v>
      </c>
      <c r="I24" s="31">
        <f t="shared" si="6"/>
        <v>3842.2</v>
      </c>
      <c r="J24" s="31">
        <f t="shared" si="6"/>
        <v>3842.2</v>
      </c>
      <c r="K24" s="31">
        <f t="shared" si="6"/>
        <v>3842.2</v>
      </c>
      <c r="L24" s="31">
        <f t="shared" si="6"/>
        <v>3842.2</v>
      </c>
      <c r="M24" s="31">
        <f t="shared" si="6"/>
        <v>3842.2</v>
      </c>
      <c r="N24" s="31">
        <f t="shared" si="6"/>
        <v>3842.2</v>
      </c>
      <c r="O24" s="31">
        <f t="shared" si="6"/>
        <v>3842.2</v>
      </c>
      <c r="P24" s="31">
        <f t="shared" si="6"/>
        <v>3842.2</v>
      </c>
      <c r="Q24" s="31">
        <f t="shared" si="6"/>
        <v>3842.2</v>
      </c>
      <c r="R24" s="31">
        <f t="shared" si="6"/>
        <v>3842.2</v>
      </c>
      <c r="S24" s="31">
        <f t="shared" si="6"/>
        <v>3842.2</v>
      </c>
      <c r="T24" s="31">
        <f t="shared" si="6"/>
        <v>3842.2</v>
      </c>
      <c r="U24" s="31">
        <f t="shared" si="6"/>
        <v>3842.2</v>
      </c>
      <c r="V24" s="31">
        <f t="shared" si="6"/>
        <v>3842.2</v>
      </c>
      <c r="W24" s="31">
        <f t="shared" si="6"/>
        <v>3842.2</v>
      </c>
      <c r="X24" s="65">
        <f t="shared" si="6"/>
        <v>2875.5162</v>
      </c>
      <c r="Y24" s="168">
        <f>X24/G24*100</f>
        <v>158.95611940298508</v>
      </c>
      <c r="Z24" s="144">
        <f>Z25+Z29+Z32</f>
        <v>774.5437499999999</v>
      </c>
      <c r="AA24" s="171">
        <f t="shared" si="2"/>
        <v>42.816127694859034</v>
      </c>
    </row>
    <row r="25" spans="1:27" ht="33" customHeight="1" outlineLevel="6" thickBot="1">
      <c r="A25" s="5" t="s">
        <v>94</v>
      </c>
      <c r="B25" s="21">
        <v>951</v>
      </c>
      <c r="C25" s="6" t="s">
        <v>17</v>
      </c>
      <c r="D25" s="6" t="s">
        <v>279</v>
      </c>
      <c r="E25" s="6" t="s">
        <v>91</v>
      </c>
      <c r="F25" s="6"/>
      <c r="G25" s="157">
        <f>G26+G27+G28</f>
        <v>1732</v>
      </c>
      <c r="H25" s="32">
        <f aca="true" t="shared" si="7" ref="H25:X25">H26+H37+H42</f>
        <v>3842.2</v>
      </c>
      <c r="I25" s="32">
        <f t="shared" si="7"/>
        <v>3842.2</v>
      </c>
      <c r="J25" s="32">
        <f t="shared" si="7"/>
        <v>3842.2</v>
      </c>
      <c r="K25" s="32">
        <f t="shared" si="7"/>
        <v>3842.2</v>
      </c>
      <c r="L25" s="32">
        <f t="shared" si="7"/>
        <v>3842.2</v>
      </c>
      <c r="M25" s="32">
        <f t="shared" si="7"/>
        <v>3842.2</v>
      </c>
      <c r="N25" s="32">
        <f t="shared" si="7"/>
        <v>3842.2</v>
      </c>
      <c r="O25" s="32">
        <f t="shared" si="7"/>
        <v>3842.2</v>
      </c>
      <c r="P25" s="32">
        <f t="shared" si="7"/>
        <v>3842.2</v>
      </c>
      <c r="Q25" s="32">
        <f t="shared" si="7"/>
        <v>3842.2</v>
      </c>
      <c r="R25" s="32">
        <f t="shared" si="7"/>
        <v>3842.2</v>
      </c>
      <c r="S25" s="32">
        <f t="shared" si="7"/>
        <v>3842.2</v>
      </c>
      <c r="T25" s="32">
        <f t="shared" si="7"/>
        <v>3842.2</v>
      </c>
      <c r="U25" s="32">
        <f t="shared" si="7"/>
        <v>3842.2</v>
      </c>
      <c r="V25" s="32">
        <f t="shared" si="7"/>
        <v>3842.2</v>
      </c>
      <c r="W25" s="32">
        <f t="shared" si="7"/>
        <v>3842.2</v>
      </c>
      <c r="X25" s="66">
        <f t="shared" si="7"/>
        <v>2875.5162</v>
      </c>
      <c r="Y25" s="168">
        <f>X25/G25*100</f>
        <v>166.0228752886836</v>
      </c>
      <c r="Z25" s="148">
        <f>Z26+Z27+Z28</f>
        <v>767.9441099999999</v>
      </c>
      <c r="AA25" s="171">
        <f t="shared" si="2"/>
        <v>44.33857448036951</v>
      </c>
    </row>
    <row r="26" spans="1:27" ht="32.25" outlineLevel="6" thickBot="1">
      <c r="A26" s="87" t="s">
        <v>272</v>
      </c>
      <c r="B26" s="91">
        <v>951</v>
      </c>
      <c r="C26" s="92" t="s">
        <v>17</v>
      </c>
      <c r="D26" s="92" t="s">
        <v>279</v>
      </c>
      <c r="E26" s="92" t="s">
        <v>92</v>
      </c>
      <c r="F26" s="92"/>
      <c r="G26" s="158">
        <v>1300</v>
      </c>
      <c r="H26" s="34">
        <f aca="true" t="shared" si="8" ref="H26:X26">H27</f>
        <v>2414.5</v>
      </c>
      <c r="I26" s="34">
        <f t="shared" si="8"/>
        <v>2414.5</v>
      </c>
      <c r="J26" s="34">
        <f t="shared" si="8"/>
        <v>2414.5</v>
      </c>
      <c r="K26" s="34">
        <f t="shared" si="8"/>
        <v>2414.5</v>
      </c>
      <c r="L26" s="34">
        <f t="shared" si="8"/>
        <v>2414.5</v>
      </c>
      <c r="M26" s="34">
        <f t="shared" si="8"/>
        <v>2414.5</v>
      </c>
      <c r="N26" s="34">
        <f t="shared" si="8"/>
        <v>2414.5</v>
      </c>
      <c r="O26" s="34">
        <f t="shared" si="8"/>
        <v>2414.5</v>
      </c>
      <c r="P26" s="34">
        <f t="shared" si="8"/>
        <v>2414.5</v>
      </c>
      <c r="Q26" s="34">
        <f t="shared" si="8"/>
        <v>2414.5</v>
      </c>
      <c r="R26" s="34">
        <f t="shared" si="8"/>
        <v>2414.5</v>
      </c>
      <c r="S26" s="34">
        <f t="shared" si="8"/>
        <v>2414.5</v>
      </c>
      <c r="T26" s="34">
        <f t="shared" si="8"/>
        <v>2414.5</v>
      </c>
      <c r="U26" s="34">
        <f t="shared" si="8"/>
        <v>2414.5</v>
      </c>
      <c r="V26" s="34">
        <f t="shared" si="8"/>
        <v>2414.5</v>
      </c>
      <c r="W26" s="34">
        <f t="shared" si="8"/>
        <v>2414.5</v>
      </c>
      <c r="X26" s="63">
        <f t="shared" si="8"/>
        <v>1860.127</v>
      </c>
      <c r="Y26" s="168">
        <f>X26/G26*100</f>
        <v>143.08669230769232</v>
      </c>
      <c r="Z26" s="143">
        <v>579.26658</v>
      </c>
      <c r="AA26" s="171">
        <f t="shared" si="2"/>
        <v>44.55896769230769</v>
      </c>
    </row>
    <row r="27" spans="1:27" ht="48" outlineLevel="6" thickBot="1">
      <c r="A27" s="87" t="s">
        <v>274</v>
      </c>
      <c r="B27" s="91">
        <v>951</v>
      </c>
      <c r="C27" s="92" t="s">
        <v>17</v>
      </c>
      <c r="D27" s="92" t="s">
        <v>279</v>
      </c>
      <c r="E27" s="92" t="s">
        <v>93</v>
      </c>
      <c r="F27" s="92"/>
      <c r="G27" s="158">
        <v>5</v>
      </c>
      <c r="H27" s="26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44">
        <v>2414.5</v>
      </c>
      <c r="X27" s="64">
        <v>1860.127</v>
      </c>
      <c r="Y27" s="168">
        <f>X27/G27*100</f>
        <v>37202.54</v>
      </c>
      <c r="Z27" s="143">
        <v>0</v>
      </c>
      <c r="AA27" s="171">
        <f t="shared" si="2"/>
        <v>0</v>
      </c>
    </row>
    <row r="28" spans="1:27" ht="48" outlineLevel="6" thickBot="1">
      <c r="A28" s="87" t="s">
        <v>267</v>
      </c>
      <c r="B28" s="91">
        <v>951</v>
      </c>
      <c r="C28" s="92" t="s">
        <v>17</v>
      </c>
      <c r="D28" s="92" t="s">
        <v>279</v>
      </c>
      <c r="E28" s="92" t="s">
        <v>268</v>
      </c>
      <c r="F28" s="92"/>
      <c r="G28" s="158">
        <v>427</v>
      </c>
      <c r="H28" s="5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4"/>
      <c r="Y28" s="168"/>
      <c r="Z28" s="143">
        <v>188.67753</v>
      </c>
      <c r="AA28" s="171">
        <f t="shared" si="2"/>
        <v>44.18677517564403</v>
      </c>
    </row>
    <row r="29" spans="1:27" ht="32.25" outlineLevel="6" thickBot="1">
      <c r="A29" s="5" t="s">
        <v>101</v>
      </c>
      <c r="B29" s="21">
        <v>951</v>
      </c>
      <c r="C29" s="6" t="s">
        <v>17</v>
      </c>
      <c r="D29" s="6" t="s">
        <v>279</v>
      </c>
      <c r="E29" s="6" t="s">
        <v>95</v>
      </c>
      <c r="F29" s="6"/>
      <c r="G29" s="157">
        <f>G30+G31</f>
        <v>70</v>
      </c>
      <c r="H29" s="5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4"/>
      <c r="Y29" s="168"/>
      <c r="Z29" s="148">
        <f>Z30+Z31</f>
        <v>5</v>
      </c>
      <c r="AA29" s="171">
        <f t="shared" si="2"/>
        <v>7.142857142857142</v>
      </c>
    </row>
    <row r="30" spans="1:27" ht="32.25" outlineLevel="6" thickBot="1">
      <c r="A30" s="87" t="s">
        <v>102</v>
      </c>
      <c r="B30" s="91">
        <v>951</v>
      </c>
      <c r="C30" s="92" t="s">
        <v>17</v>
      </c>
      <c r="D30" s="92" t="s">
        <v>279</v>
      </c>
      <c r="E30" s="92" t="s">
        <v>96</v>
      </c>
      <c r="F30" s="92"/>
      <c r="G30" s="158">
        <v>0</v>
      </c>
      <c r="H30" s="5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4"/>
      <c r="Y30" s="168"/>
      <c r="Z30" s="143">
        <v>0</v>
      </c>
      <c r="AA30" s="171">
        <v>0</v>
      </c>
    </row>
    <row r="31" spans="1:27" ht="32.25" outlineLevel="6" thickBot="1">
      <c r="A31" s="87" t="s">
        <v>103</v>
      </c>
      <c r="B31" s="91">
        <v>951</v>
      </c>
      <c r="C31" s="92" t="s">
        <v>17</v>
      </c>
      <c r="D31" s="92" t="s">
        <v>279</v>
      </c>
      <c r="E31" s="92" t="s">
        <v>97</v>
      </c>
      <c r="F31" s="92"/>
      <c r="G31" s="158">
        <v>70</v>
      </c>
      <c r="H31" s="5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4"/>
      <c r="Y31" s="168"/>
      <c r="Z31" s="143">
        <v>5</v>
      </c>
      <c r="AA31" s="171">
        <f t="shared" si="2"/>
        <v>7.142857142857142</v>
      </c>
    </row>
    <row r="32" spans="1:27" ht="16.5" outlineLevel="6" thickBot="1">
      <c r="A32" s="5" t="s">
        <v>104</v>
      </c>
      <c r="B32" s="21">
        <v>951</v>
      </c>
      <c r="C32" s="6" t="s">
        <v>17</v>
      </c>
      <c r="D32" s="6" t="s">
        <v>279</v>
      </c>
      <c r="E32" s="6" t="s">
        <v>98</v>
      </c>
      <c r="F32" s="6"/>
      <c r="G32" s="157">
        <f>G33+G34</f>
        <v>7</v>
      </c>
      <c r="H32" s="5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4"/>
      <c r="Y32" s="168"/>
      <c r="Z32" s="148">
        <f>Z33+Z34</f>
        <v>1.59964</v>
      </c>
      <c r="AA32" s="171">
        <f t="shared" si="2"/>
        <v>22.852</v>
      </c>
    </row>
    <row r="33" spans="1:27" ht="32.25" outlineLevel="6" thickBot="1">
      <c r="A33" s="87" t="s">
        <v>105</v>
      </c>
      <c r="B33" s="91">
        <v>951</v>
      </c>
      <c r="C33" s="92" t="s">
        <v>17</v>
      </c>
      <c r="D33" s="92" t="s">
        <v>279</v>
      </c>
      <c r="E33" s="92" t="s">
        <v>99</v>
      </c>
      <c r="F33" s="92"/>
      <c r="G33" s="158">
        <v>2.3</v>
      </c>
      <c r="H33" s="5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4"/>
      <c r="Y33" s="168"/>
      <c r="Z33" s="143">
        <v>0</v>
      </c>
      <c r="AA33" s="171">
        <f t="shared" si="2"/>
        <v>0</v>
      </c>
    </row>
    <row r="34" spans="1:27" ht="16.5" outlineLevel="6" thickBot="1">
      <c r="A34" s="87" t="s">
        <v>106</v>
      </c>
      <c r="B34" s="91">
        <v>951</v>
      </c>
      <c r="C34" s="92" t="s">
        <v>17</v>
      </c>
      <c r="D34" s="92" t="s">
        <v>279</v>
      </c>
      <c r="E34" s="92" t="s">
        <v>100</v>
      </c>
      <c r="F34" s="92"/>
      <c r="G34" s="158">
        <v>4.7</v>
      </c>
      <c r="H34" s="5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4"/>
      <c r="Y34" s="168"/>
      <c r="Z34" s="143">
        <v>1.59964</v>
      </c>
      <c r="AA34" s="171">
        <f t="shared" si="2"/>
        <v>34.034893617021275</v>
      </c>
    </row>
    <row r="35" spans="1:27" ht="32.25" outlineLevel="6" thickBot="1">
      <c r="A35" s="93" t="s">
        <v>141</v>
      </c>
      <c r="B35" s="89">
        <v>951</v>
      </c>
      <c r="C35" s="90" t="s">
        <v>17</v>
      </c>
      <c r="D35" s="90" t="s">
        <v>280</v>
      </c>
      <c r="E35" s="90" t="s">
        <v>5</v>
      </c>
      <c r="F35" s="90"/>
      <c r="G35" s="156">
        <f>G36</f>
        <v>0</v>
      </c>
      <c r="H35" s="5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4"/>
      <c r="Y35" s="168"/>
      <c r="Z35" s="144">
        <f>Z36</f>
        <v>0</v>
      </c>
      <c r="AA35" s="171">
        <v>0</v>
      </c>
    </row>
    <row r="36" spans="1:27" ht="32.25" outlineLevel="6" thickBot="1">
      <c r="A36" s="5" t="s">
        <v>94</v>
      </c>
      <c r="B36" s="21">
        <v>951</v>
      </c>
      <c r="C36" s="6" t="s">
        <v>17</v>
      </c>
      <c r="D36" s="6" t="s">
        <v>280</v>
      </c>
      <c r="E36" s="6" t="s">
        <v>91</v>
      </c>
      <c r="F36" s="6"/>
      <c r="G36" s="157">
        <f>G37+G38+G39</f>
        <v>0</v>
      </c>
      <c r="H36" s="5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4"/>
      <c r="Y36" s="168"/>
      <c r="Z36" s="148">
        <f>Z37+Z38+Z39</f>
        <v>0</v>
      </c>
      <c r="AA36" s="171">
        <v>0</v>
      </c>
    </row>
    <row r="37" spans="1:27" ht="18" customHeight="1" outlineLevel="6" thickBot="1">
      <c r="A37" s="87" t="s">
        <v>272</v>
      </c>
      <c r="B37" s="91">
        <v>951</v>
      </c>
      <c r="C37" s="92" t="s">
        <v>17</v>
      </c>
      <c r="D37" s="92" t="s">
        <v>280</v>
      </c>
      <c r="E37" s="92" t="s">
        <v>92</v>
      </c>
      <c r="F37" s="92"/>
      <c r="G37" s="158">
        <v>0</v>
      </c>
      <c r="H37" s="34">
        <f aca="true" t="shared" si="9" ref="H37:X37">H38</f>
        <v>1331.7</v>
      </c>
      <c r="I37" s="34">
        <f t="shared" si="9"/>
        <v>1331.7</v>
      </c>
      <c r="J37" s="34">
        <f t="shared" si="9"/>
        <v>1331.7</v>
      </c>
      <c r="K37" s="34">
        <f t="shared" si="9"/>
        <v>1331.7</v>
      </c>
      <c r="L37" s="34">
        <f t="shared" si="9"/>
        <v>1331.7</v>
      </c>
      <c r="M37" s="34">
        <f t="shared" si="9"/>
        <v>1331.7</v>
      </c>
      <c r="N37" s="34">
        <f t="shared" si="9"/>
        <v>1331.7</v>
      </c>
      <c r="O37" s="34">
        <f t="shared" si="9"/>
        <v>1331.7</v>
      </c>
      <c r="P37" s="34">
        <f t="shared" si="9"/>
        <v>1331.7</v>
      </c>
      <c r="Q37" s="34">
        <f t="shared" si="9"/>
        <v>1331.7</v>
      </c>
      <c r="R37" s="34">
        <f t="shared" si="9"/>
        <v>1331.7</v>
      </c>
      <c r="S37" s="34">
        <f t="shared" si="9"/>
        <v>1331.7</v>
      </c>
      <c r="T37" s="34">
        <f t="shared" si="9"/>
        <v>1331.7</v>
      </c>
      <c r="U37" s="34">
        <f t="shared" si="9"/>
        <v>1331.7</v>
      </c>
      <c r="V37" s="34">
        <f t="shared" si="9"/>
        <v>1331.7</v>
      </c>
      <c r="W37" s="34">
        <f t="shared" si="9"/>
        <v>1331.7</v>
      </c>
      <c r="X37" s="67">
        <f t="shared" si="9"/>
        <v>874.3892</v>
      </c>
      <c r="Y37" s="168" t="e">
        <f>X37/G37*100</f>
        <v>#DIV/0!</v>
      </c>
      <c r="Z37" s="143">
        <v>0</v>
      </c>
      <c r="AA37" s="171">
        <v>0</v>
      </c>
    </row>
    <row r="38" spans="1:27" ht="48" outlineLevel="6" thickBot="1">
      <c r="A38" s="87" t="s">
        <v>274</v>
      </c>
      <c r="B38" s="91">
        <v>951</v>
      </c>
      <c r="C38" s="92" t="s">
        <v>17</v>
      </c>
      <c r="D38" s="92" t="s">
        <v>280</v>
      </c>
      <c r="E38" s="92" t="s">
        <v>93</v>
      </c>
      <c r="F38" s="92"/>
      <c r="G38" s="158">
        <v>0</v>
      </c>
      <c r="H38" s="26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  <c r="W38" s="44">
        <v>1331.7</v>
      </c>
      <c r="X38" s="64">
        <v>874.3892</v>
      </c>
      <c r="Y38" s="168" t="e">
        <f>X38/G38*100</f>
        <v>#DIV/0!</v>
      </c>
      <c r="Z38" s="143">
        <v>0</v>
      </c>
      <c r="AA38" s="171">
        <v>0</v>
      </c>
    </row>
    <row r="39" spans="1:27" ht="48" outlineLevel="6" thickBot="1">
      <c r="A39" s="87" t="s">
        <v>267</v>
      </c>
      <c r="B39" s="91">
        <v>951</v>
      </c>
      <c r="C39" s="92" t="s">
        <v>17</v>
      </c>
      <c r="D39" s="92" t="s">
        <v>280</v>
      </c>
      <c r="E39" s="92" t="s">
        <v>268</v>
      </c>
      <c r="F39" s="92"/>
      <c r="G39" s="158">
        <v>0</v>
      </c>
      <c r="H39" s="5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4"/>
      <c r="Y39" s="168"/>
      <c r="Z39" s="143">
        <v>0</v>
      </c>
      <c r="AA39" s="171">
        <v>0</v>
      </c>
    </row>
    <row r="40" spans="1:27" ht="18" customHeight="1" outlineLevel="6" thickBot="1">
      <c r="A40" s="93" t="s">
        <v>213</v>
      </c>
      <c r="B40" s="89">
        <v>951</v>
      </c>
      <c r="C40" s="90" t="s">
        <v>17</v>
      </c>
      <c r="D40" s="90" t="s">
        <v>281</v>
      </c>
      <c r="E40" s="90" t="s">
        <v>5</v>
      </c>
      <c r="F40" s="90"/>
      <c r="G40" s="156">
        <f>G41</f>
        <v>1454.6999999999998</v>
      </c>
      <c r="H40" s="5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4"/>
      <c r="Y40" s="168"/>
      <c r="Z40" s="144">
        <f>Z41</f>
        <v>618.05864</v>
      </c>
      <c r="AA40" s="171">
        <f t="shared" si="2"/>
        <v>42.48701725441672</v>
      </c>
    </row>
    <row r="41" spans="1:27" ht="32.25" outlineLevel="6" thickBot="1">
      <c r="A41" s="5" t="s">
        <v>94</v>
      </c>
      <c r="B41" s="21">
        <v>951</v>
      </c>
      <c r="C41" s="6" t="s">
        <v>17</v>
      </c>
      <c r="D41" s="6" t="s">
        <v>281</v>
      </c>
      <c r="E41" s="6" t="s">
        <v>91</v>
      </c>
      <c r="F41" s="6"/>
      <c r="G41" s="157">
        <f>SUM(G42:G45)</f>
        <v>1454.6999999999998</v>
      </c>
      <c r="H41" s="5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4"/>
      <c r="Y41" s="168"/>
      <c r="Z41" s="148">
        <f>SUM(Z42:Z45)</f>
        <v>618.05864</v>
      </c>
      <c r="AA41" s="171">
        <f t="shared" si="2"/>
        <v>42.48701725441672</v>
      </c>
    </row>
    <row r="42" spans="1:27" ht="31.5" customHeight="1" outlineLevel="6" thickBot="1">
      <c r="A42" s="87" t="s">
        <v>272</v>
      </c>
      <c r="B42" s="91">
        <v>951</v>
      </c>
      <c r="C42" s="92" t="s">
        <v>17</v>
      </c>
      <c r="D42" s="92" t="s">
        <v>281</v>
      </c>
      <c r="E42" s="92" t="s">
        <v>92</v>
      </c>
      <c r="F42" s="92"/>
      <c r="G42" s="158">
        <v>924.35</v>
      </c>
      <c r="H42" s="34">
        <f aca="true" t="shared" si="10" ref="H42:X44">H48</f>
        <v>96</v>
      </c>
      <c r="I42" s="34">
        <f t="shared" si="10"/>
        <v>96</v>
      </c>
      <c r="J42" s="34">
        <f t="shared" si="10"/>
        <v>96</v>
      </c>
      <c r="K42" s="34">
        <f t="shared" si="10"/>
        <v>96</v>
      </c>
      <c r="L42" s="34">
        <f t="shared" si="10"/>
        <v>96</v>
      </c>
      <c r="M42" s="34">
        <f t="shared" si="10"/>
        <v>96</v>
      </c>
      <c r="N42" s="34">
        <f t="shared" si="10"/>
        <v>96</v>
      </c>
      <c r="O42" s="34">
        <f t="shared" si="10"/>
        <v>96</v>
      </c>
      <c r="P42" s="34">
        <f t="shared" si="10"/>
        <v>96</v>
      </c>
      <c r="Q42" s="34">
        <f t="shared" si="10"/>
        <v>96</v>
      </c>
      <c r="R42" s="34">
        <f t="shared" si="10"/>
        <v>96</v>
      </c>
      <c r="S42" s="34">
        <f t="shared" si="10"/>
        <v>96</v>
      </c>
      <c r="T42" s="34">
        <f t="shared" si="10"/>
        <v>96</v>
      </c>
      <c r="U42" s="34">
        <f t="shared" si="10"/>
        <v>96</v>
      </c>
      <c r="V42" s="34">
        <f t="shared" si="10"/>
        <v>96</v>
      </c>
      <c r="W42" s="34">
        <f t="shared" si="10"/>
        <v>96</v>
      </c>
      <c r="X42" s="63">
        <f t="shared" si="10"/>
        <v>141</v>
      </c>
      <c r="Y42" s="168">
        <f>X42/G42*100</f>
        <v>15.253962243738844</v>
      </c>
      <c r="Z42" s="143">
        <v>523.00155</v>
      </c>
      <c r="AA42" s="171">
        <f t="shared" si="2"/>
        <v>56.58046735543895</v>
      </c>
    </row>
    <row r="43" spans="1:27" ht="31.5" customHeight="1" outlineLevel="6" thickBot="1">
      <c r="A43" s="87" t="s">
        <v>274</v>
      </c>
      <c r="B43" s="91">
        <v>951</v>
      </c>
      <c r="C43" s="92" t="s">
        <v>17</v>
      </c>
      <c r="D43" s="92" t="s">
        <v>281</v>
      </c>
      <c r="E43" s="92" t="s">
        <v>93</v>
      </c>
      <c r="F43" s="92"/>
      <c r="G43" s="158">
        <v>4</v>
      </c>
      <c r="H43" s="5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0"/>
      <c r="Y43" s="168"/>
      <c r="Z43" s="143">
        <v>0</v>
      </c>
      <c r="AA43" s="171">
        <f t="shared" si="2"/>
        <v>0</v>
      </c>
    </row>
    <row r="44" spans="1:27" ht="31.5" customHeight="1" outlineLevel="6" thickBot="1">
      <c r="A44" s="87" t="s">
        <v>109</v>
      </c>
      <c r="B44" s="91">
        <v>951</v>
      </c>
      <c r="C44" s="92" t="s">
        <v>17</v>
      </c>
      <c r="D44" s="92" t="s">
        <v>281</v>
      </c>
      <c r="E44" s="92" t="s">
        <v>397</v>
      </c>
      <c r="F44" s="92"/>
      <c r="G44" s="158">
        <v>192</v>
      </c>
      <c r="H44" s="34">
        <f t="shared" si="10"/>
        <v>8918.7</v>
      </c>
      <c r="I44" s="34">
        <f t="shared" si="10"/>
        <v>8918.7</v>
      </c>
      <c r="J44" s="34">
        <f t="shared" si="10"/>
        <v>8918.7</v>
      </c>
      <c r="K44" s="34">
        <f t="shared" si="10"/>
        <v>8918.7</v>
      </c>
      <c r="L44" s="34">
        <f t="shared" si="10"/>
        <v>8918.7</v>
      </c>
      <c r="M44" s="34">
        <f t="shared" si="10"/>
        <v>8918.7</v>
      </c>
      <c r="N44" s="34">
        <f t="shared" si="10"/>
        <v>8918.7</v>
      </c>
      <c r="O44" s="34">
        <f t="shared" si="10"/>
        <v>8918.7</v>
      </c>
      <c r="P44" s="34">
        <f t="shared" si="10"/>
        <v>8918.7</v>
      </c>
      <c r="Q44" s="34">
        <f t="shared" si="10"/>
        <v>8918.7</v>
      </c>
      <c r="R44" s="34">
        <f t="shared" si="10"/>
        <v>8918.7</v>
      </c>
      <c r="S44" s="34">
        <f t="shared" si="10"/>
        <v>8918.7</v>
      </c>
      <c r="T44" s="34">
        <f t="shared" si="10"/>
        <v>8918.7</v>
      </c>
      <c r="U44" s="34">
        <f t="shared" si="10"/>
        <v>8918.7</v>
      </c>
      <c r="V44" s="34">
        <f t="shared" si="10"/>
        <v>8918.7</v>
      </c>
      <c r="W44" s="34">
        <f t="shared" si="10"/>
        <v>8918.7</v>
      </c>
      <c r="X44" s="63">
        <f t="shared" si="10"/>
        <v>5600.44265</v>
      </c>
      <c r="Y44" s="168">
        <f>X44/G44*100</f>
        <v>2916.8972135416666</v>
      </c>
      <c r="Z44" s="143">
        <v>0</v>
      </c>
      <c r="AA44" s="171">
        <f t="shared" si="2"/>
        <v>0</v>
      </c>
    </row>
    <row r="45" spans="1:27" ht="31.5" customHeight="1" outlineLevel="6" thickBot="1">
      <c r="A45" s="87" t="s">
        <v>267</v>
      </c>
      <c r="B45" s="91">
        <v>951</v>
      </c>
      <c r="C45" s="92" t="s">
        <v>17</v>
      </c>
      <c r="D45" s="92" t="s">
        <v>281</v>
      </c>
      <c r="E45" s="92" t="s">
        <v>268</v>
      </c>
      <c r="F45" s="92"/>
      <c r="G45" s="158">
        <v>334.35</v>
      </c>
      <c r="H45" s="5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0"/>
      <c r="Y45" s="168"/>
      <c r="Z45" s="143">
        <v>95.05709</v>
      </c>
      <c r="AA45" s="171">
        <f t="shared" si="2"/>
        <v>28.430414236578432</v>
      </c>
    </row>
    <row r="46" spans="1:27" ht="19.5" customHeight="1" outlineLevel="6" thickBot="1">
      <c r="A46" s="93" t="s">
        <v>144</v>
      </c>
      <c r="B46" s="89">
        <v>951</v>
      </c>
      <c r="C46" s="90" t="s">
        <v>17</v>
      </c>
      <c r="D46" s="90" t="s">
        <v>282</v>
      </c>
      <c r="E46" s="90" t="s">
        <v>5</v>
      </c>
      <c r="F46" s="90"/>
      <c r="G46" s="156">
        <f>G47</f>
        <v>2.43</v>
      </c>
      <c r="H46" s="5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0"/>
      <c r="Y46" s="168"/>
      <c r="Z46" s="144">
        <f>Z47</f>
        <v>2.42892</v>
      </c>
      <c r="AA46" s="171">
        <f t="shared" si="2"/>
        <v>99.95555555555555</v>
      </c>
    </row>
    <row r="47" spans="1:27" ht="21" customHeight="1" outlineLevel="6" thickBot="1">
      <c r="A47" s="5" t="s">
        <v>392</v>
      </c>
      <c r="B47" s="21">
        <v>951</v>
      </c>
      <c r="C47" s="6" t="s">
        <v>17</v>
      </c>
      <c r="D47" s="6" t="s">
        <v>282</v>
      </c>
      <c r="E47" s="6" t="s">
        <v>391</v>
      </c>
      <c r="F47" s="6"/>
      <c r="G47" s="157">
        <v>2.43</v>
      </c>
      <c r="H47" s="5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80"/>
      <c r="Y47" s="168"/>
      <c r="Z47" s="148">
        <v>2.42892</v>
      </c>
      <c r="AA47" s="171">
        <f t="shared" si="2"/>
        <v>99.95555555555555</v>
      </c>
    </row>
    <row r="48" spans="1:27" ht="51" customHeight="1" outlineLevel="6" thickBot="1">
      <c r="A48" s="8" t="s">
        <v>26</v>
      </c>
      <c r="B48" s="19">
        <v>951</v>
      </c>
      <c r="C48" s="9" t="s">
        <v>7</v>
      </c>
      <c r="D48" s="9" t="s">
        <v>275</v>
      </c>
      <c r="E48" s="9" t="s">
        <v>5</v>
      </c>
      <c r="F48" s="9"/>
      <c r="G48" s="10">
        <f>G49</f>
        <v>6497.023999999999</v>
      </c>
      <c r="H48" s="26">
        <v>96</v>
      </c>
      <c r="I48" s="7">
        <v>96</v>
      </c>
      <c r="J48" s="7">
        <v>96</v>
      </c>
      <c r="K48" s="7">
        <v>96</v>
      </c>
      <c r="L48" s="7">
        <v>96</v>
      </c>
      <c r="M48" s="7">
        <v>96</v>
      </c>
      <c r="N48" s="7">
        <v>96</v>
      </c>
      <c r="O48" s="7">
        <v>96</v>
      </c>
      <c r="P48" s="7">
        <v>96</v>
      </c>
      <c r="Q48" s="7">
        <v>96</v>
      </c>
      <c r="R48" s="7">
        <v>96</v>
      </c>
      <c r="S48" s="7">
        <v>96</v>
      </c>
      <c r="T48" s="7">
        <v>96</v>
      </c>
      <c r="U48" s="7">
        <v>96</v>
      </c>
      <c r="V48" s="7">
        <v>96</v>
      </c>
      <c r="W48" s="44">
        <v>96</v>
      </c>
      <c r="X48" s="64">
        <v>141</v>
      </c>
      <c r="Y48" s="168">
        <f>X48/G48*100</f>
        <v>2.170224398124434</v>
      </c>
      <c r="Z48" s="142">
        <f>Z49</f>
        <v>2928.8975</v>
      </c>
      <c r="AA48" s="171">
        <f t="shared" si="2"/>
        <v>45.08060151847985</v>
      </c>
    </row>
    <row r="49" spans="1:27" ht="32.25" outlineLevel="6" thickBot="1">
      <c r="A49" s="111" t="s">
        <v>138</v>
      </c>
      <c r="B49" s="19">
        <v>951</v>
      </c>
      <c r="C49" s="11" t="s">
        <v>7</v>
      </c>
      <c r="D49" s="11" t="s">
        <v>276</v>
      </c>
      <c r="E49" s="11" t="s">
        <v>5</v>
      </c>
      <c r="F49" s="11"/>
      <c r="G49" s="12">
        <f>G50</f>
        <v>6497.023999999999</v>
      </c>
      <c r="H49" s="5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4"/>
      <c r="Y49" s="168"/>
      <c r="Z49" s="145">
        <f>Z50</f>
        <v>2928.8975</v>
      </c>
      <c r="AA49" s="171">
        <f t="shared" si="2"/>
        <v>45.08060151847985</v>
      </c>
    </row>
    <row r="50" spans="1:27" ht="34.5" customHeight="1" outlineLevel="3" thickBot="1">
      <c r="A50" s="111" t="s">
        <v>139</v>
      </c>
      <c r="B50" s="19">
        <v>951</v>
      </c>
      <c r="C50" s="11" t="s">
        <v>7</v>
      </c>
      <c r="D50" s="11" t="s">
        <v>277</v>
      </c>
      <c r="E50" s="11" t="s">
        <v>5</v>
      </c>
      <c r="F50" s="11"/>
      <c r="G50" s="12">
        <f>G51</f>
        <v>6497.023999999999</v>
      </c>
      <c r="H50" s="31">
        <f aca="true" t="shared" si="11" ref="H50:X52">H51</f>
        <v>8918.7</v>
      </c>
      <c r="I50" s="31">
        <f t="shared" si="11"/>
        <v>8918.7</v>
      </c>
      <c r="J50" s="31">
        <f t="shared" si="11"/>
        <v>8918.7</v>
      </c>
      <c r="K50" s="31">
        <f t="shared" si="11"/>
        <v>8918.7</v>
      </c>
      <c r="L50" s="31">
        <f t="shared" si="11"/>
        <v>8918.7</v>
      </c>
      <c r="M50" s="31">
        <f t="shared" si="11"/>
        <v>8918.7</v>
      </c>
      <c r="N50" s="31">
        <f t="shared" si="11"/>
        <v>8918.7</v>
      </c>
      <c r="O50" s="31">
        <f t="shared" si="11"/>
        <v>8918.7</v>
      </c>
      <c r="P50" s="31">
        <f t="shared" si="11"/>
        <v>8918.7</v>
      </c>
      <c r="Q50" s="31">
        <f t="shared" si="11"/>
        <v>8918.7</v>
      </c>
      <c r="R50" s="31">
        <f t="shared" si="11"/>
        <v>8918.7</v>
      </c>
      <c r="S50" s="31">
        <f t="shared" si="11"/>
        <v>8918.7</v>
      </c>
      <c r="T50" s="31">
        <f t="shared" si="11"/>
        <v>8918.7</v>
      </c>
      <c r="U50" s="31">
        <f t="shared" si="11"/>
        <v>8918.7</v>
      </c>
      <c r="V50" s="31">
        <f t="shared" si="11"/>
        <v>8918.7</v>
      </c>
      <c r="W50" s="31">
        <f t="shared" si="11"/>
        <v>8918.7</v>
      </c>
      <c r="X50" s="65">
        <f t="shared" si="11"/>
        <v>5600.44265</v>
      </c>
      <c r="Y50" s="168">
        <f>X50/G50*100</f>
        <v>86.20012254841602</v>
      </c>
      <c r="Z50" s="145">
        <f>Z51</f>
        <v>2928.8975</v>
      </c>
      <c r="AA50" s="171">
        <f t="shared" si="2"/>
        <v>45.08060151847985</v>
      </c>
    </row>
    <row r="51" spans="1:27" ht="49.5" customHeight="1" outlineLevel="3" thickBot="1">
      <c r="A51" s="112" t="s">
        <v>212</v>
      </c>
      <c r="B51" s="89">
        <v>951</v>
      </c>
      <c r="C51" s="90" t="s">
        <v>7</v>
      </c>
      <c r="D51" s="90" t="s">
        <v>279</v>
      </c>
      <c r="E51" s="90" t="s">
        <v>5</v>
      </c>
      <c r="F51" s="90"/>
      <c r="G51" s="16">
        <f>G52+G56+G59</f>
        <v>6497.023999999999</v>
      </c>
      <c r="H51" s="32">
        <f t="shared" si="11"/>
        <v>8918.7</v>
      </c>
      <c r="I51" s="32">
        <f t="shared" si="11"/>
        <v>8918.7</v>
      </c>
      <c r="J51" s="32">
        <f t="shared" si="11"/>
        <v>8918.7</v>
      </c>
      <c r="K51" s="32">
        <f t="shared" si="11"/>
        <v>8918.7</v>
      </c>
      <c r="L51" s="32">
        <f t="shared" si="11"/>
        <v>8918.7</v>
      </c>
      <c r="M51" s="32">
        <f t="shared" si="11"/>
        <v>8918.7</v>
      </c>
      <c r="N51" s="32">
        <f t="shared" si="11"/>
        <v>8918.7</v>
      </c>
      <c r="O51" s="32">
        <f t="shared" si="11"/>
        <v>8918.7</v>
      </c>
      <c r="P51" s="32">
        <f t="shared" si="11"/>
        <v>8918.7</v>
      </c>
      <c r="Q51" s="32">
        <f t="shared" si="11"/>
        <v>8918.7</v>
      </c>
      <c r="R51" s="32">
        <f t="shared" si="11"/>
        <v>8918.7</v>
      </c>
      <c r="S51" s="32">
        <f t="shared" si="11"/>
        <v>8918.7</v>
      </c>
      <c r="T51" s="32">
        <f t="shared" si="11"/>
        <v>8918.7</v>
      </c>
      <c r="U51" s="32">
        <f t="shared" si="11"/>
        <v>8918.7</v>
      </c>
      <c r="V51" s="32">
        <f t="shared" si="11"/>
        <v>8918.7</v>
      </c>
      <c r="W51" s="32">
        <f t="shared" si="11"/>
        <v>8918.7</v>
      </c>
      <c r="X51" s="66">
        <f t="shared" si="11"/>
        <v>5600.44265</v>
      </c>
      <c r="Y51" s="168">
        <f>X51/G51*100</f>
        <v>86.20012254841602</v>
      </c>
      <c r="Z51" s="144">
        <f>Z52+Z56+Z59</f>
        <v>2928.8975</v>
      </c>
      <c r="AA51" s="171">
        <f t="shared" si="2"/>
        <v>45.08060151847985</v>
      </c>
    </row>
    <row r="52" spans="1:27" ht="32.25" outlineLevel="4" thickBot="1">
      <c r="A52" s="5" t="s">
        <v>94</v>
      </c>
      <c r="B52" s="21">
        <v>951</v>
      </c>
      <c r="C52" s="6" t="s">
        <v>7</v>
      </c>
      <c r="D52" s="6" t="s">
        <v>279</v>
      </c>
      <c r="E52" s="6" t="s">
        <v>91</v>
      </c>
      <c r="F52" s="6"/>
      <c r="G52" s="7">
        <f>G53+G54+G55</f>
        <v>6280.73</v>
      </c>
      <c r="H52" s="34">
        <f t="shared" si="11"/>
        <v>8918.7</v>
      </c>
      <c r="I52" s="34">
        <f t="shared" si="11"/>
        <v>8918.7</v>
      </c>
      <c r="J52" s="34">
        <f t="shared" si="11"/>
        <v>8918.7</v>
      </c>
      <c r="K52" s="34">
        <f t="shared" si="11"/>
        <v>8918.7</v>
      </c>
      <c r="L52" s="34">
        <f t="shared" si="11"/>
        <v>8918.7</v>
      </c>
      <c r="M52" s="34">
        <f t="shared" si="11"/>
        <v>8918.7</v>
      </c>
      <c r="N52" s="34">
        <f t="shared" si="11"/>
        <v>8918.7</v>
      </c>
      <c r="O52" s="34">
        <f t="shared" si="11"/>
        <v>8918.7</v>
      </c>
      <c r="P52" s="34">
        <f t="shared" si="11"/>
        <v>8918.7</v>
      </c>
      <c r="Q52" s="34">
        <f t="shared" si="11"/>
        <v>8918.7</v>
      </c>
      <c r="R52" s="34">
        <f t="shared" si="11"/>
        <v>8918.7</v>
      </c>
      <c r="S52" s="34">
        <f t="shared" si="11"/>
        <v>8918.7</v>
      </c>
      <c r="T52" s="34">
        <f t="shared" si="11"/>
        <v>8918.7</v>
      </c>
      <c r="U52" s="34">
        <f t="shared" si="11"/>
        <v>8918.7</v>
      </c>
      <c r="V52" s="34">
        <f t="shared" si="11"/>
        <v>8918.7</v>
      </c>
      <c r="W52" s="34">
        <f t="shared" si="11"/>
        <v>8918.7</v>
      </c>
      <c r="X52" s="63">
        <f t="shared" si="11"/>
        <v>5600.44265</v>
      </c>
      <c r="Y52" s="168">
        <f>X52/G52*100</f>
        <v>89.16865794262769</v>
      </c>
      <c r="Z52" s="148">
        <f>Z53+Z54+Z55</f>
        <v>2866.8555</v>
      </c>
      <c r="AA52" s="171">
        <f t="shared" si="2"/>
        <v>45.645259388637946</v>
      </c>
    </row>
    <row r="53" spans="1:27" ht="32.25" outlineLevel="5" thickBot="1">
      <c r="A53" s="87" t="s">
        <v>272</v>
      </c>
      <c r="B53" s="91">
        <v>951</v>
      </c>
      <c r="C53" s="92" t="s">
        <v>7</v>
      </c>
      <c r="D53" s="92" t="s">
        <v>279</v>
      </c>
      <c r="E53" s="92" t="s">
        <v>92</v>
      </c>
      <c r="F53" s="92"/>
      <c r="G53" s="97">
        <v>4802.69</v>
      </c>
      <c r="H53" s="26">
        <v>8918.7</v>
      </c>
      <c r="I53" s="7">
        <v>8918.7</v>
      </c>
      <c r="J53" s="7">
        <v>8918.7</v>
      </c>
      <c r="K53" s="7">
        <v>8918.7</v>
      </c>
      <c r="L53" s="7">
        <v>8918.7</v>
      </c>
      <c r="M53" s="7">
        <v>8918.7</v>
      </c>
      <c r="N53" s="7">
        <v>8918.7</v>
      </c>
      <c r="O53" s="7">
        <v>8918.7</v>
      </c>
      <c r="P53" s="7">
        <v>8918.7</v>
      </c>
      <c r="Q53" s="7">
        <v>8918.7</v>
      </c>
      <c r="R53" s="7">
        <v>8918.7</v>
      </c>
      <c r="S53" s="7">
        <v>8918.7</v>
      </c>
      <c r="T53" s="7">
        <v>8918.7</v>
      </c>
      <c r="U53" s="7">
        <v>8918.7</v>
      </c>
      <c r="V53" s="7">
        <v>8918.7</v>
      </c>
      <c r="W53" s="44">
        <v>8918.7</v>
      </c>
      <c r="X53" s="64">
        <v>5600.44265</v>
      </c>
      <c r="Y53" s="168">
        <f>X53/G53*100</f>
        <v>116.61053805263302</v>
      </c>
      <c r="Z53" s="143">
        <v>2096.26195</v>
      </c>
      <c r="AA53" s="171">
        <f t="shared" si="2"/>
        <v>43.64766308048198</v>
      </c>
    </row>
    <row r="54" spans="1:27" ht="48" outlineLevel="5" thickBot="1">
      <c r="A54" s="87" t="s">
        <v>274</v>
      </c>
      <c r="B54" s="91">
        <v>951</v>
      </c>
      <c r="C54" s="92" t="s">
        <v>7</v>
      </c>
      <c r="D54" s="92" t="s">
        <v>279</v>
      </c>
      <c r="E54" s="92" t="s">
        <v>93</v>
      </c>
      <c r="F54" s="92"/>
      <c r="G54" s="97">
        <v>0</v>
      </c>
      <c r="H54" s="5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4"/>
      <c r="Y54" s="168"/>
      <c r="Z54" s="143">
        <v>0</v>
      </c>
      <c r="AA54" s="171">
        <v>0</v>
      </c>
    </row>
    <row r="55" spans="1:27" ht="48" outlineLevel="5" thickBot="1">
      <c r="A55" s="87" t="s">
        <v>267</v>
      </c>
      <c r="B55" s="91">
        <v>951</v>
      </c>
      <c r="C55" s="92" t="s">
        <v>7</v>
      </c>
      <c r="D55" s="92" t="s">
        <v>279</v>
      </c>
      <c r="E55" s="92" t="s">
        <v>268</v>
      </c>
      <c r="F55" s="92"/>
      <c r="G55" s="97">
        <v>1478.04</v>
      </c>
      <c r="H55" s="5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4"/>
      <c r="Y55" s="168"/>
      <c r="Z55" s="143">
        <v>770.59355</v>
      </c>
      <c r="AA55" s="171">
        <f t="shared" si="2"/>
        <v>52.136176964087575</v>
      </c>
    </row>
    <row r="56" spans="1:27" ht="32.25" outlineLevel="5" thickBot="1">
      <c r="A56" s="5" t="s">
        <v>101</v>
      </c>
      <c r="B56" s="21">
        <v>951</v>
      </c>
      <c r="C56" s="6" t="s">
        <v>7</v>
      </c>
      <c r="D56" s="6" t="s">
        <v>279</v>
      </c>
      <c r="E56" s="6" t="s">
        <v>95</v>
      </c>
      <c r="F56" s="6"/>
      <c r="G56" s="7">
        <f>G57+G58</f>
        <v>144.2</v>
      </c>
      <c r="H56" s="5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4"/>
      <c r="Y56" s="168"/>
      <c r="Z56" s="148">
        <f>Z57+Z58</f>
        <v>23.571</v>
      </c>
      <c r="AA56" s="171">
        <f t="shared" si="2"/>
        <v>16.34604715672677</v>
      </c>
    </row>
    <row r="57" spans="1:27" ht="32.25" outlineLevel="5" thickBot="1">
      <c r="A57" s="87" t="s">
        <v>102</v>
      </c>
      <c r="B57" s="91">
        <v>951</v>
      </c>
      <c r="C57" s="92" t="s">
        <v>7</v>
      </c>
      <c r="D57" s="92" t="s">
        <v>279</v>
      </c>
      <c r="E57" s="92" t="s">
        <v>96</v>
      </c>
      <c r="F57" s="92"/>
      <c r="G57" s="97">
        <v>0</v>
      </c>
      <c r="H57" s="5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4"/>
      <c r="Y57" s="168"/>
      <c r="Z57" s="143">
        <v>0</v>
      </c>
      <c r="AA57" s="171">
        <v>0</v>
      </c>
    </row>
    <row r="58" spans="1:27" ht="32.25" outlineLevel="5" thickBot="1">
      <c r="A58" s="87" t="s">
        <v>103</v>
      </c>
      <c r="B58" s="91">
        <v>951</v>
      </c>
      <c r="C58" s="92" t="s">
        <v>7</v>
      </c>
      <c r="D58" s="92" t="s">
        <v>279</v>
      </c>
      <c r="E58" s="92" t="s">
        <v>97</v>
      </c>
      <c r="F58" s="92"/>
      <c r="G58" s="97">
        <v>144.2</v>
      </c>
      <c r="H58" s="5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4"/>
      <c r="Y58" s="168"/>
      <c r="Z58" s="143">
        <v>23.571</v>
      </c>
      <c r="AA58" s="171">
        <f t="shared" si="2"/>
        <v>16.34604715672677</v>
      </c>
    </row>
    <row r="59" spans="1:27" ht="16.5" outlineLevel="5" thickBot="1">
      <c r="A59" s="5" t="s">
        <v>104</v>
      </c>
      <c r="B59" s="21">
        <v>951</v>
      </c>
      <c r="C59" s="6" t="s">
        <v>7</v>
      </c>
      <c r="D59" s="6" t="s">
        <v>279</v>
      </c>
      <c r="E59" s="6" t="s">
        <v>98</v>
      </c>
      <c r="F59" s="6"/>
      <c r="G59" s="7">
        <f>G60+G61</f>
        <v>72.094</v>
      </c>
      <c r="H59" s="5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4"/>
      <c r="Y59" s="168"/>
      <c r="Z59" s="148">
        <f>Z60+Z61</f>
        <v>38.471000000000004</v>
      </c>
      <c r="AA59" s="171">
        <f t="shared" si="2"/>
        <v>53.362277027214475</v>
      </c>
    </row>
    <row r="60" spans="1:27" ht="32.25" outlineLevel="5" thickBot="1">
      <c r="A60" s="87" t="s">
        <v>105</v>
      </c>
      <c r="B60" s="91">
        <v>951</v>
      </c>
      <c r="C60" s="92" t="s">
        <v>7</v>
      </c>
      <c r="D60" s="92" t="s">
        <v>279</v>
      </c>
      <c r="E60" s="92" t="s">
        <v>99</v>
      </c>
      <c r="F60" s="92"/>
      <c r="G60" s="97">
        <v>16.974</v>
      </c>
      <c r="H60" s="5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4"/>
      <c r="Y60" s="168"/>
      <c r="Z60" s="143">
        <v>7.134</v>
      </c>
      <c r="AA60" s="171">
        <f t="shared" si="2"/>
        <v>42.02898550724638</v>
      </c>
    </row>
    <row r="61" spans="1:27" ht="16.5" outlineLevel="5" thickBot="1">
      <c r="A61" s="87" t="s">
        <v>106</v>
      </c>
      <c r="B61" s="91">
        <v>951</v>
      </c>
      <c r="C61" s="92" t="s">
        <v>7</v>
      </c>
      <c r="D61" s="92" t="s">
        <v>279</v>
      </c>
      <c r="E61" s="92" t="s">
        <v>100</v>
      </c>
      <c r="F61" s="92"/>
      <c r="G61" s="97">
        <v>55.12</v>
      </c>
      <c r="H61" s="5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4"/>
      <c r="Y61" s="168"/>
      <c r="Z61" s="143">
        <v>31.337</v>
      </c>
      <c r="AA61" s="171">
        <f t="shared" si="2"/>
        <v>56.85232220609579</v>
      </c>
    </row>
    <row r="62" spans="1:27" ht="16.5" outlineLevel="5" thickBot="1">
      <c r="A62" s="8" t="s">
        <v>208</v>
      </c>
      <c r="B62" s="19">
        <v>951</v>
      </c>
      <c r="C62" s="9" t="s">
        <v>210</v>
      </c>
      <c r="D62" s="9" t="s">
        <v>275</v>
      </c>
      <c r="E62" s="9" t="s">
        <v>5</v>
      </c>
      <c r="F62" s="9"/>
      <c r="G62" s="10">
        <f>G63</f>
        <v>123.7</v>
      </c>
      <c r="H62" s="5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4"/>
      <c r="Y62" s="168"/>
      <c r="Z62" s="142">
        <f>Z63</f>
        <v>83.79</v>
      </c>
      <c r="AA62" s="171">
        <f t="shared" si="2"/>
        <v>67.73645917542441</v>
      </c>
    </row>
    <row r="63" spans="1:27" ht="32.25" outlineLevel="5" thickBot="1">
      <c r="A63" s="111" t="s">
        <v>138</v>
      </c>
      <c r="B63" s="19">
        <v>951</v>
      </c>
      <c r="C63" s="9" t="s">
        <v>210</v>
      </c>
      <c r="D63" s="9" t="s">
        <v>276</v>
      </c>
      <c r="E63" s="9" t="s">
        <v>5</v>
      </c>
      <c r="F63" s="9"/>
      <c r="G63" s="10">
        <f>G64</f>
        <v>123.7</v>
      </c>
      <c r="H63" s="5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4"/>
      <c r="Y63" s="168"/>
      <c r="Z63" s="142">
        <f>Z64</f>
        <v>83.79</v>
      </c>
      <c r="AA63" s="171">
        <f t="shared" si="2"/>
        <v>67.73645917542441</v>
      </c>
    </row>
    <row r="64" spans="1:27" ht="32.25" outlineLevel="5" thickBot="1">
      <c r="A64" s="111" t="s">
        <v>139</v>
      </c>
      <c r="B64" s="19">
        <v>951</v>
      </c>
      <c r="C64" s="9" t="s">
        <v>210</v>
      </c>
      <c r="D64" s="9" t="s">
        <v>277</v>
      </c>
      <c r="E64" s="9" t="s">
        <v>5</v>
      </c>
      <c r="F64" s="9"/>
      <c r="G64" s="10">
        <f>G65</f>
        <v>123.7</v>
      </c>
      <c r="H64" s="5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4"/>
      <c r="Y64" s="168"/>
      <c r="Z64" s="142">
        <f>Z65</f>
        <v>83.79</v>
      </c>
      <c r="AA64" s="171">
        <f t="shared" si="2"/>
        <v>67.73645917542441</v>
      </c>
    </row>
    <row r="65" spans="1:27" ht="32.25" outlineLevel="5" thickBot="1">
      <c r="A65" s="93" t="s">
        <v>209</v>
      </c>
      <c r="B65" s="89">
        <v>951</v>
      </c>
      <c r="C65" s="90" t="s">
        <v>210</v>
      </c>
      <c r="D65" s="90" t="s">
        <v>283</v>
      </c>
      <c r="E65" s="90" t="s">
        <v>5</v>
      </c>
      <c r="F65" s="90"/>
      <c r="G65" s="16">
        <f>G66</f>
        <v>123.7</v>
      </c>
      <c r="H65" s="5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4"/>
      <c r="Y65" s="168"/>
      <c r="Z65" s="144">
        <f>Z66</f>
        <v>83.79</v>
      </c>
      <c r="AA65" s="171">
        <f t="shared" si="2"/>
        <v>67.73645917542441</v>
      </c>
    </row>
    <row r="66" spans="1:27" ht="32.25" outlineLevel="5" thickBot="1">
      <c r="A66" s="5" t="s">
        <v>101</v>
      </c>
      <c r="B66" s="21">
        <v>951</v>
      </c>
      <c r="C66" s="6" t="s">
        <v>210</v>
      </c>
      <c r="D66" s="6" t="s">
        <v>283</v>
      </c>
      <c r="E66" s="6" t="s">
        <v>95</v>
      </c>
      <c r="F66" s="6"/>
      <c r="G66" s="7">
        <f>G67</f>
        <v>123.7</v>
      </c>
      <c r="H66" s="5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4"/>
      <c r="Y66" s="168"/>
      <c r="Z66" s="148">
        <f>Z67</f>
        <v>83.79</v>
      </c>
      <c r="AA66" s="171">
        <f t="shared" si="2"/>
        <v>67.73645917542441</v>
      </c>
    </row>
    <row r="67" spans="1:27" ht="32.25" outlineLevel="5" thickBot="1">
      <c r="A67" s="87" t="s">
        <v>103</v>
      </c>
      <c r="B67" s="91">
        <v>951</v>
      </c>
      <c r="C67" s="92" t="s">
        <v>210</v>
      </c>
      <c r="D67" s="92" t="s">
        <v>283</v>
      </c>
      <c r="E67" s="92" t="s">
        <v>97</v>
      </c>
      <c r="F67" s="92"/>
      <c r="G67" s="97">
        <v>123.7</v>
      </c>
      <c r="H67" s="5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4"/>
      <c r="Y67" s="168"/>
      <c r="Z67" s="143">
        <v>83.79</v>
      </c>
      <c r="AA67" s="171">
        <f t="shared" si="2"/>
        <v>67.73645917542441</v>
      </c>
    </row>
    <row r="68" spans="1:27" ht="48" outlineLevel="5" thickBot="1">
      <c r="A68" s="8" t="s">
        <v>27</v>
      </c>
      <c r="B68" s="19">
        <v>951</v>
      </c>
      <c r="C68" s="9" t="s">
        <v>8</v>
      </c>
      <c r="D68" s="9" t="s">
        <v>275</v>
      </c>
      <c r="E68" s="9" t="s">
        <v>5</v>
      </c>
      <c r="F68" s="9"/>
      <c r="G68" s="10">
        <f>G69</f>
        <v>5099.74</v>
      </c>
      <c r="H68" s="5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4"/>
      <c r="Y68" s="168"/>
      <c r="Z68" s="142">
        <f>Z69</f>
        <v>2064.97493</v>
      </c>
      <c r="AA68" s="171">
        <f t="shared" si="2"/>
        <v>40.49176879605627</v>
      </c>
    </row>
    <row r="69" spans="1:27" ht="34.5" customHeight="1" outlineLevel="3" thickBot="1">
      <c r="A69" s="111" t="s">
        <v>138</v>
      </c>
      <c r="B69" s="19">
        <v>951</v>
      </c>
      <c r="C69" s="11" t="s">
        <v>8</v>
      </c>
      <c r="D69" s="11" t="s">
        <v>276</v>
      </c>
      <c r="E69" s="11" t="s">
        <v>5</v>
      </c>
      <c r="F69" s="11"/>
      <c r="G69" s="12">
        <f>G70</f>
        <v>5099.74</v>
      </c>
      <c r="H69" s="31">
        <f aca="true" t="shared" si="12" ref="H69:X71">H70</f>
        <v>3284.2</v>
      </c>
      <c r="I69" s="31">
        <f t="shared" si="12"/>
        <v>3284.2</v>
      </c>
      <c r="J69" s="31">
        <f t="shared" si="12"/>
        <v>3284.2</v>
      </c>
      <c r="K69" s="31">
        <f t="shared" si="12"/>
        <v>3284.2</v>
      </c>
      <c r="L69" s="31">
        <f t="shared" si="12"/>
        <v>3284.2</v>
      </c>
      <c r="M69" s="31">
        <f t="shared" si="12"/>
        <v>3284.2</v>
      </c>
      <c r="N69" s="31">
        <f t="shared" si="12"/>
        <v>3284.2</v>
      </c>
      <c r="O69" s="31">
        <f t="shared" si="12"/>
        <v>3284.2</v>
      </c>
      <c r="P69" s="31">
        <f t="shared" si="12"/>
        <v>3284.2</v>
      </c>
      <c r="Q69" s="31">
        <f t="shared" si="12"/>
        <v>3284.2</v>
      </c>
      <c r="R69" s="31">
        <f t="shared" si="12"/>
        <v>3284.2</v>
      </c>
      <c r="S69" s="31">
        <f t="shared" si="12"/>
        <v>3284.2</v>
      </c>
      <c r="T69" s="31">
        <f t="shared" si="12"/>
        <v>3284.2</v>
      </c>
      <c r="U69" s="31">
        <f t="shared" si="12"/>
        <v>3284.2</v>
      </c>
      <c r="V69" s="31">
        <f t="shared" si="12"/>
        <v>3284.2</v>
      </c>
      <c r="W69" s="31">
        <f t="shared" si="12"/>
        <v>3284.2</v>
      </c>
      <c r="X69" s="65">
        <f t="shared" si="12"/>
        <v>2834.80374</v>
      </c>
      <c r="Y69" s="168">
        <f>X69/G69*100</f>
        <v>55.5872209171448</v>
      </c>
      <c r="Z69" s="145">
        <f>Z70</f>
        <v>2064.97493</v>
      </c>
      <c r="AA69" s="171">
        <f t="shared" si="2"/>
        <v>40.49176879605627</v>
      </c>
    </row>
    <row r="70" spans="1:27" ht="32.25" outlineLevel="3" thickBot="1">
      <c r="A70" s="111" t="s">
        <v>139</v>
      </c>
      <c r="B70" s="19">
        <v>951</v>
      </c>
      <c r="C70" s="11" t="s">
        <v>8</v>
      </c>
      <c r="D70" s="11" t="s">
        <v>277</v>
      </c>
      <c r="E70" s="11" t="s">
        <v>5</v>
      </c>
      <c r="F70" s="11"/>
      <c r="G70" s="12">
        <f>G71</f>
        <v>5099.74</v>
      </c>
      <c r="H70" s="32">
        <f t="shared" si="12"/>
        <v>3284.2</v>
      </c>
      <c r="I70" s="32">
        <f t="shared" si="12"/>
        <v>3284.2</v>
      </c>
      <c r="J70" s="32">
        <f t="shared" si="12"/>
        <v>3284.2</v>
      </c>
      <c r="K70" s="32">
        <f t="shared" si="12"/>
        <v>3284.2</v>
      </c>
      <c r="L70" s="32">
        <f t="shared" si="12"/>
        <v>3284.2</v>
      </c>
      <c r="M70" s="32">
        <f t="shared" si="12"/>
        <v>3284.2</v>
      </c>
      <c r="N70" s="32">
        <f t="shared" si="12"/>
        <v>3284.2</v>
      </c>
      <c r="O70" s="32">
        <f t="shared" si="12"/>
        <v>3284.2</v>
      </c>
      <c r="P70" s="32">
        <f t="shared" si="12"/>
        <v>3284.2</v>
      </c>
      <c r="Q70" s="32">
        <f t="shared" si="12"/>
        <v>3284.2</v>
      </c>
      <c r="R70" s="32">
        <f t="shared" si="12"/>
        <v>3284.2</v>
      </c>
      <c r="S70" s="32">
        <f t="shared" si="12"/>
        <v>3284.2</v>
      </c>
      <c r="T70" s="32">
        <f t="shared" si="12"/>
        <v>3284.2</v>
      </c>
      <c r="U70" s="32">
        <f t="shared" si="12"/>
        <v>3284.2</v>
      </c>
      <c r="V70" s="32">
        <f t="shared" si="12"/>
        <v>3284.2</v>
      </c>
      <c r="W70" s="32">
        <f t="shared" si="12"/>
        <v>3284.2</v>
      </c>
      <c r="X70" s="66">
        <f t="shared" si="12"/>
        <v>2834.80374</v>
      </c>
      <c r="Y70" s="168">
        <f>X70/G70*100</f>
        <v>55.5872209171448</v>
      </c>
      <c r="Z70" s="145">
        <f>Z71</f>
        <v>2064.97493</v>
      </c>
      <c r="AA70" s="171">
        <f t="shared" si="2"/>
        <v>40.49176879605627</v>
      </c>
    </row>
    <row r="71" spans="1:27" ht="48" outlineLevel="4" thickBot="1">
      <c r="A71" s="112" t="s">
        <v>212</v>
      </c>
      <c r="B71" s="89">
        <v>951</v>
      </c>
      <c r="C71" s="90" t="s">
        <v>8</v>
      </c>
      <c r="D71" s="90" t="s">
        <v>279</v>
      </c>
      <c r="E71" s="90" t="s">
        <v>5</v>
      </c>
      <c r="F71" s="90"/>
      <c r="G71" s="16">
        <f>G72+G76</f>
        <v>5099.74</v>
      </c>
      <c r="H71" s="34">
        <f t="shared" si="12"/>
        <v>3284.2</v>
      </c>
      <c r="I71" s="34">
        <f t="shared" si="12"/>
        <v>3284.2</v>
      </c>
      <c r="J71" s="34">
        <f t="shared" si="12"/>
        <v>3284.2</v>
      </c>
      <c r="K71" s="34">
        <f t="shared" si="12"/>
        <v>3284.2</v>
      </c>
      <c r="L71" s="34">
        <f t="shared" si="12"/>
        <v>3284.2</v>
      </c>
      <c r="M71" s="34">
        <f t="shared" si="12"/>
        <v>3284.2</v>
      </c>
      <c r="N71" s="34">
        <f t="shared" si="12"/>
        <v>3284.2</v>
      </c>
      <c r="O71" s="34">
        <f t="shared" si="12"/>
        <v>3284.2</v>
      </c>
      <c r="P71" s="34">
        <f t="shared" si="12"/>
        <v>3284.2</v>
      </c>
      <c r="Q71" s="34">
        <f t="shared" si="12"/>
        <v>3284.2</v>
      </c>
      <c r="R71" s="34">
        <f t="shared" si="12"/>
        <v>3284.2</v>
      </c>
      <c r="S71" s="34">
        <f t="shared" si="12"/>
        <v>3284.2</v>
      </c>
      <c r="T71" s="34">
        <f t="shared" si="12"/>
        <v>3284.2</v>
      </c>
      <c r="U71" s="34">
        <f t="shared" si="12"/>
        <v>3284.2</v>
      </c>
      <c r="V71" s="34">
        <f t="shared" si="12"/>
        <v>3284.2</v>
      </c>
      <c r="W71" s="34">
        <f t="shared" si="12"/>
        <v>3284.2</v>
      </c>
      <c r="X71" s="63">
        <f t="shared" si="12"/>
        <v>2834.80374</v>
      </c>
      <c r="Y71" s="168">
        <f>X71/G71*100</f>
        <v>55.5872209171448</v>
      </c>
      <c r="Z71" s="144">
        <f>Z72+Z76</f>
        <v>2064.97493</v>
      </c>
      <c r="AA71" s="171">
        <f t="shared" si="2"/>
        <v>40.49176879605627</v>
      </c>
    </row>
    <row r="72" spans="1:27" ht="32.25" outlineLevel="5" thickBot="1">
      <c r="A72" s="5" t="s">
        <v>94</v>
      </c>
      <c r="B72" s="21">
        <v>951</v>
      </c>
      <c r="C72" s="6" t="s">
        <v>8</v>
      </c>
      <c r="D72" s="6" t="s">
        <v>279</v>
      </c>
      <c r="E72" s="6" t="s">
        <v>91</v>
      </c>
      <c r="F72" s="6"/>
      <c r="G72" s="7">
        <f>G73+G74+G75</f>
        <v>5099.74</v>
      </c>
      <c r="H72" s="26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  <c r="W72" s="44">
        <v>3284.2</v>
      </c>
      <c r="X72" s="64">
        <v>2834.80374</v>
      </c>
      <c r="Y72" s="168">
        <f>X72/G72*100</f>
        <v>55.5872209171448</v>
      </c>
      <c r="Z72" s="148">
        <f>Z73+Z74+Z75</f>
        <v>2064.97493</v>
      </c>
      <c r="AA72" s="171">
        <f t="shared" si="2"/>
        <v>40.49176879605627</v>
      </c>
    </row>
    <row r="73" spans="1:27" ht="32.25" outlineLevel="5" thickBot="1">
      <c r="A73" s="87" t="s">
        <v>272</v>
      </c>
      <c r="B73" s="91">
        <v>951</v>
      </c>
      <c r="C73" s="92" t="s">
        <v>8</v>
      </c>
      <c r="D73" s="92" t="s">
        <v>279</v>
      </c>
      <c r="E73" s="92" t="s">
        <v>92</v>
      </c>
      <c r="F73" s="92"/>
      <c r="G73" s="97">
        <v>3910.6</v>
      </c>
      <c r="H73" s="5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4"/>
      <c r="Y73" s="168"/>
      <c r="Z73" s="143">
        <v>1529.03866</v>
      </c>
      <c r="AA73" s="171">
        <f t="shared" si="2"/>
        <v>39.0998481051501</v>
      </c>
    </row>
    <row r="74" spans="1:27" ht="48" outlineLevel="5" thickBot="1">
      <c r="A74" s="87" t="s">
        <v>274</v>
      </c>
      <c r="B74" s="91">
        <v>951</v>
      </c>
      <c r="C74" s="92" t="s">
        <v>8</v>
      </c>
      <c r="D74" s="92" t="s">
        <v>279</v>
      </c>
      <c r="E74" s="92" t="s">
        <v>93</v>
      </c>
      <c r="F74" s="92"/>
      <c r="G74" s="97">
        <v>0</v>
      </c>
      <c r="H74" s="5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4"/>
      <c r="Y74" s="168"/>
      <c r="Z74" s="143">
        <v>0</v>
      </c>
      <c r="AA74" s="171">
        <v>0</v>
      </c>
    </row>
    <row r="75" spans="1:27" ht="48" outlineLevel="5" thickBot="1">
      <c r="A75" s="87" t="s">
        <v>267</v>
      </c>
      <c r="B75" s="91">
        <v>951</v>
      </c>
      <c r="C75" s="92" t="s">
        <v>8</v>
      </c>
      <c r="D75" s="92" t="s">
        <v>279</v>
      </c>
      <c r="E75" s="92" t="s">
        <v>268</v>
      </c>
      <c r="F75" s="92"/>
      <c r="G75" s="97">
        <v>1189.14</v>
      </c>
      <c r="H75" s="5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4"/>
      <c r="Y75" s="168"/>
      <c r="Z75" s="143">
        <v>535.93627</v>
      </c>
      <c r="AA75" s="171">
        <f t="shared" si="2"/>
        <v>45.06923238643053</v>
      </c>
    </row>
    <row r="76" spans="1:27" ht="32.25" outlineLevel="5" thickBot="1">
      <c r="A76" s="5" t="s">
        <v>101</v>
      </c>
      <c r="B76" s="21">
        <v>951</v>
      </c>
      <c r="C76" s="6" t="s">
        <v>8</v>
      </c>
      <c r="D76" s="6" t="s">
        <v>279</v>
      </c>
      <c r="E76" s="6" t="s">
        <v>95</v>
      </c>
      <c r="F76" s="6"/>
      <c r="G76" s="7">
        <f>G77+G78</f>
        <v>0</v>
      </c>
      <c r="H76" s="5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4"/>
      <c r="Y76" s="168"/>
      <c r="Z76" s="148">
        <f>Z77+Z78</f>
        <v>0</v>
      </c>
      <c r="AA76" s="171">
        <v>0</v>
      </c>
    </row>
    <row r="77" spans="1:27" ht="32.25" outlineLevel="5" thickBot="1">
      <c r="A77" s="87" t="s">
        <v>102</v>
      </c>
      <c r="B77" s="91">
        <v>951</v>
      </c>
      <c r="C77" s="92" t="s">
        <v>8</v>
      </c>
      <c r="D77" s="92" t="s">
        <v>279</v>
      </c>
      <c r="E77" s="92" t="s">
        <v>96</v>
      </c>
      <c r="F77" s="92"/>
      <c r="G77" s="97">
        <v>0</v>
      </c>
      <c r="H77" s="5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4"/>
      <c r="Y77" s="168"/>
      <c r="Z77" s="143">
        <v>0</v>
      </c>
      <c r="AA77" s="171">
        <v>0</v>
      </c>
    </row>
    <row r="78" spans="1:27" ht="32.25" outlineLevel="5" thickBot="1">
      <c r="A78" s="87" t="s">
        <v>103</v>
      </c>
      <c r="B78" s="91">
        <v>951</v>
      </c>
      <c r="C78" s="92" t="s">
        <v>8</v>
      </c>
      <c r="D78" s="92" t="s">
        <v>279</v>
      </c>
      <c r="E78" s="92" t="s">
        <v>97</v>
      </c>
      <c r="F78" s="92"/>
      <c r="G78" s="97">
        <v>0</v>
      </c>
      <c r="H78" s="5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4"/>
      <c r="Y78" s="168"/>
      <c r="Z78" s="143">
        <v>0</v>
      </c>
      <c r="AA78" s="171">
        <v>0</v>
      </c>
    </row>
    <row r="79" spans="1:27" ht="16.5" outlineLevel="5" thickBot="1">
      <c r="A79" s="8" t="s">
        <v>220</v>
      </c>
      <c r="B79" s="19">
        <v>951</v>
      </c>
      <c r="C79" s="9" t="s">
        <v>222</v>
      </c>
      <c r="D79" s="9" t="s">
        <v>275</v>
      </c>
      <c r="E79" s="9" t="s">
        <v>5</v>
      </c>
      <c r="F79" s="9"/>
      <c r="G79" s="10">
        <f>G80</f>
        <v>302.4</v>
      </c>
      <c r="H79" s="5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4"/>
      <c r="Y79" s="168"/>
      <c r="Z79" s="142">
        <f>Z80</f>
        <v>302.4</v>
      </c>
      <c r="AA79" s="171">
        <f aca="true" t="shared" si="13" ref="AA79:AA139">Z79/G79*100</f>
        <v>100</v>
      </c>
    </row>
    <row r="80" spans="1:27" ht="32.25" outlineLevel="5" thickBot="1">
      <c r="A80" s="111" t="s">
        <v>138</v>
      </c>
      <c r="B80" s="19">
        <v>951</v>
      </c>
      <c r="C80" s="9" t="s">
        <v>222</v>
      </c>
      <c r="D80" s="9" t="s">
        <v>276</v>
      </c>
      <c r="E80" s="9" t="s">
        <v>5</v>
      </c>
      <c r="F80" s="9"/>
      <c r="G80" s="10">
        <f>G81</f>
        <v>302.4</v>
      </c>
      <c r="H80" s="5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4"/>
      <c r="Y80" s="168"/>
      <c r="Z80" s="142">
        <f>Z81</f>
        <v>302.4</v>
      </c>
      <c r="AA80" s="171">
        <f t="shared" si="13"/>
        <v>100</v>
      </c>
    </row>
    <row r="81" spans="1:27" ht="32.25" outlineLevel="5" thickBot="1">
      <c r="A81" s="111" t="s">
        <v>139</v>
      </c>
      <c r="B81" s="19">
        <v>951</v>
      </c>
      <c r="C81" s="9" t="s">
        <v>222</v>
      </c>
      <c r="D81" s="9" t="s">
        <v>277</v>
      </c>
      <c r="E81" s="9" t="s">
        <v>5</v>
      </c>
      <c r="F81" s="9"/>
      <c r="G81" s="10">
        <f>G82</f>
        <v>302.4</v>
      </c>
      <c r="H81" s="5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4"/>
      <c r="Y81" s="168"/>
      <c r="Z81" s="142">
        <f>Z82</f>
        <v>302.4</v>
      </c>
      <c r="AA81" s="171">
        <f t="shared" si="13"/>
        <v>100</v>
      </c>
    </row>
    <row r="82" spans="1:27" ht="32.25" outlineLevel="5" thickBot="1">
      <c r="A82" s="93" t="s">
        <v>221</v>
      </c>
      <c r="B82" s="89">
        <v>951</v>
      </c>
      <c r="C82" s="90" t="s">
        <v>222</v>
      </c>
      <c r="D82" s="90" t="s">
        <v>284</v>
      </c>
      <c r="E82" s="90" t="s">
        <v>5</v>
      </c>
      <c r="F82" s="90"/>
      <c r="G82" s="16">
        <f>G83</f>
        <v>302.4</v>
      </c>
      <c r="H82" s="5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4"/>
      <c r="Y82" s="168"/>
      <c r="Z82" s="144">
        <f>Z83</f>
        <v>302.4</v>
      </c>
      <c r="AA82" s="171">
        <f t="shared" si="13"/>
        <v>100</v>
      </c>
    </row>
    <row r="83" spans="1:27" ht="16.5" outlineLevel="5" thickBot="1">
      <c r="A83" s="5" t="s">
        <v>254</v>
      </c>
      <c r="B83" s="21">
        <v>951</v>
      </c>
      <c r="C83" s="6" t="s">
        <v>222</v>
      </c>
      <c r="D83" s="6" t="s">
        <v>284</v>
      </c>
      <c r="E83" s="6" t="s">
        <v>256</v>
      </c>
      <c r="F83" s="6"/>
      <c r="G83" s="7">
        <f>G84</f>
        <v>302.4</v>
      </c>
      <c r="H83" s="5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4"/>
      <c r="Y83" s="168"/>
      <c r="Z83" s="148">
        <f>Z84</f>
        <v>302.4</v>
      </c>
      <c r="AA83" s="171">
        <f t="shared" si="13"/>
        <v>100</v>
      </c>
    </row>
    <row r="84" spans="1:27" ht="16.5" outlineLevel="5" thickBot="1">
      <c r="A84" s="87" t="s">
        <v>255</v>
      </c>
      <c r="B84" s="91">
        <v>951</v>
      </c>
      <c r="C84" s="92" t="s">
        <v>222</v>
      </c>
      <c r="D84" s="92" t="s">
        <v>284</v>
      </c>
      <c r="E84" s="92" t="s">
        <v>257</v>
      </c>
      <c r="F84" s="92"/>
      <c r="G84" s="97">
        <v>302.4</v>
      </c>
      <c r="H84" s="5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4"/>
      <c r="Y84" s="168"/>
      <c r="Z84" s="143">
        <v>302.4</v>
      </c>
      <c r="AA84" s="171">
        <f t="shared" si="13"/>
        <v>100</v>
      </c>
    </row>
    <row r="85" spans="1:27" ht="16.5" outlineLevel="3" thickBot="1">
      <c r="A85" s="8" t="s">
        <v>28</v>
      </c>
      <c r="B85" s="19">
        <v>951</v>
      </c>
      <c r="C85" s="9" t="s">
        <v>9</v>
      </c>
      <c r="D85" s="9" t="s">
        <v>275</v>
      </c>
      <c r="E85" s="9" t="s">
        <v>5</v>
      </c>
      <c r="F85" s="9"/>
      <c r="G85" s="10">
        <f>G86</f>
        <v>200</v>
      </c>
      <c r="H85" s="31">
        <f aca="true" t="shared" si="14" ref="H85:X87">H86</f>
        <v>0</v>
      </c>
      <c r="I85" s="31">
        <f t="shared" si="14"/>
        <v>0</v>
      </c>
      <c r="J85" s="31">
        <f t="shared" si="14"/>
        <v>0</v>
      </c>
      <c r="K85" s="31">
        <f t="shared" si="14"/>
        <v>0</v>
      </c>
      <c r="L85" s="31">
        <f t="shared" si="14"/>
        <v>0</v>
      </c>
      <c r="M85" s="31">
        <f t="shared" si="14"/>
        <v>0</v>
      </c>
      <c r="N85" s="31">
        <f t="shared" si="14"/>
        <v>0</v>
      </c>
      <c r="O85" s="31">
        <f t="shared" si="14"/>
        <v>0</v>
      </c>
      <c r="P85" s="31">
        <f t="shared" si="14"/>
        <v>0</v>
      </c>
      <c r="Q85" s="31">
        <f t="shared" si="14"/>
        <v>0</v>
      </c>
      <c r="R85" s="31">
        <f t="shared" si="14"/>
        <v>0</v>
      </c>
      <c r="S85" s="31">
        <f t="shared" si="14"/>
        <v>0</v>
      </c>
      <c r="T85" s="31">
        <f t="shared" si="14"/>
        <v>0</v>
      </c>
      <c r="U85" s="31">
        <f t="shared" si="14"/>
        <v>0</v>
      </c>
      <c r="V85" s="31">
        <f t="shared" si="14"/>
        <v>0</v>
      </c>
      <c r="W85" s="31">
        <f t="shared" si="14"/>
        <v>0</v>
      </c>
      <c r="X85" s="65">
        <f t="shared" si="14"/>
        <v>0</v>
      </c>
      <c r="Y85" s="168">
        <f aca="true" t="shared" si="15" ref="Y85:Y92">X85/G85*100</f>
        <v>0</v>
      </c>
      <c r="Z85" s="142">
        <f>Z86</f>
        <v>0</v>
      </c>
      <c r="AA85" s="171">
        <f t="shared" si="13"/>
        <v>0</v>
      </c>
    </row>
    <row r="86" spans="1:27" ht="32.25" outlineLevel="3" thickBot="1">
      <c r="A86" s="111" t="s">
        <v>138</v>
      </c>
      <c r="B86" s="19">
        <v>951</v>
      </c>
      <c r="C86" s="11" t="s">
        <v>9</v>
      </c>
      <c r="D86" s="11" t="s">
        <v>276</v>
      </c>
      <c r="E86" s="11" t="s">
        <v>5</v>
      </c>
      <c r="F86" s="11"/>
      <c r="G86" s="12">
        <f>G87</f>
        <v>200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si="14"/>
        <v>0</v>
      </c>
      <c r="O86" s="32">
        <f t="shared" si="14"/>
        <v>0</v>
      </c>
      <c r="P86" s="32">
        <f t="shared" si="14"/>
        <v>0</v>
      </c>
      <c r="Q86" s="32">
        <f t="shared" si="14"/>
        <v>0</v>
      </c>
      <c r="R86" s="32">
        <f t="shared" si="14"/>
        <v>0</v>
      </c>
      <c r="S86" s="32">
        <f t="shared" si="14"/>
        <v>0</v>
      </c>
      <c r="T86" s="32">
        <f t="shared" si="14"/>
        <v>0</v>
      </c>
      <c r="U86" s="32">
        <f t="shared" si="14"/>
        <v>0</v>
      </c>
      <c r="V86" s="32">
        <f t="shared" si="14"/>
        <v>0</v>
      </c>
      <c r="W86" s="32">
        <f t="shared" si="14"/>
        <v>0</v>
      </c>
      <c r="X86" s="66">
        <f t="shared" si="14"/>
        <v>0</v>
      </c>
      <c r="Y86" s="168">
        <f t="shared" si="15"/>
        <v>0</v>
      </c>
      <c r="Z86" s="145">
        <f>Z87</f>
        <v>0</v>
      </c>
      <c r="AA86" s="171">
        <f t="shared" si="13"/>
        <v>0</v>
      </c>
    </row>
    <row r="87" spans="1:27" ht="32.25" outlineLevel="4" thickBot="1">
      <c r="A87" s="111" t="s">
        <v>139</v>
      </c>
      <c r="B87" s="19">
        <v>951</v>
      </c>
      <c r="C87" s="11" t="s">
        <v>9</v>
      </c>
      <c r="D87" s="11" t="s">
        <v>277</v>
      </c>
      <c r="E87" s="11" t="s">
        <v>5</v>
      </c>
      <c r="F87" s="11"/>
      <c r="G87" s="12">
        <f>G88</f>
        <v>200</v>
      </c>
      <c r="H87" s="34">
        <f t="shared" si="14"/>
        <v>0</v>
      </c>
      <c r="I87" s="34">
        <f t="shared" si="14"/>
        <v>0</v>
      </c>
      <c r="J87" s="34">
        <f t="shared" si="14"/>
        <v>0</v>
      </c>
      <c r="K87" s="34">
        <f t="shared" si="14"/>
        <v>0</v>
      </c>
      <c r="L87" s="34">
        <f t="shared" si="14"/>
        <v>0</v>
      </c>
      <c r="M87" s="34">
        <f t="shared" si="14"/>
        <v>0</v>
      </c>
      <c r="N87" s="34">
        <f t="shared" si="14"/>
        <v>0</v>
      </c>
      <c r="O87" s="34">
        <f t="shared" si="14"/>
        <v>0</v>
      </c>
      <c r="P87" s="34">
        <f t="shared" si="14"/>
        <v>0</v>
      </c>
      <c r="Q87" s="34">
        <f t="shared" si="14"/>
        <v>0</v>
      </c>
      <c r="R87" s="34">
        <f t="shared" si="14"/>
        <v>0</v>
      </c>
      <c r="S87" s="34">
        <f t="shared" si="14"/>
        <v>0</v>
      </c>
      <c r="T87" s="34">
        <f t="shared" si="14"/>
        <v>0</v>
      </c>
      <c r="U87" s="34">
        <f t="shared" si="14"/>
        <v>0</v>
      </c>
      <c r="V87" s="34">
        <f t="shared" si="14"/>
        <v>0</v>
      </c>
      <c r="W87" s="34">
        <f t="shared" si="14"/>
        <v>0</v>
      </c>
      <c r="X87" s="67">
        <f t="shared" si="14"/>
        <v>0</v>
      </c>
      <c r="Y87" s="168">
        <f t="shared" si="15"/>
        <v>0</v>
      </c>
      <c r="Z87" s="145">
        <f>Z88</f>
        <v>0</v>
      </c>
      <c r="AA87" s="171">
        <f t="shared" si="13"/>
        <v>0</v>
      </c>
    </row>
    <row r="88" spans="1:27" ht="32.25" outlineLevel="5" thickBot="1">
      <c r="A88" s="93" t="s">
        <v>142</v>
      </c>
      <c r="B88" s="89">
        <v>951</v>
      </c>
      <c r="C88" s="90" t="s">
        <v>9</v>
      </c>
      <c r="D88" s="90" t="s">
        <v>285</v>
      </c>
      <c r="E88" s="90" t="s">
        <v>5</v>
      </c>
      <c r="F88" s="90"/>
      <c r="G88" s="16">
        <f>G89</f>
        <v>200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4">
        <v>0</v>
      </c>
      <c r="Y88" s="168">
        <f t="shared" si="15"/>
        <v>0</v>
      </c>
      <c r="Z88" s="144">
        <f>Z89</f>
        <v>0</v>
      </c>
      <c r="AA88" s="171">
        <f t="shared" si="13"/>
        <v>0</v>
      </c>
    </row>
    <row r="89" spans="1:27" ht="15.75" customHeight="1" outlineLevel="3" thickBot="1">
      <c r="A89" s="5" t="s">
        <v>111</v>
      </c>
      <c r="B89" s="21">
        <v>951</v>
      </c>
      <c r="C89" s="6" t="s">
        <v>9</v>
      </c>
      <c r="D89" s="6" t="s">
        <v>285</v>
      </c>
      <c r="E89" s="6" t="s">
        <v>110</v>
      </c>
      <c r="F89" s="6"/>
      <c r="G89" s="7">
        <v>200</v>
      </c>
      <c r="H89" s="31" t="e">
        <f aca="true" t="shared" si="16" ref="H89:X89">H90+H98+H110+H116+H131+H154+H162+H177</f>
        <v>#REF!</v>
      </c>
      <c r="I89" s="31" t="e">
        <f t="shared" si="16"/>
        <v>#REF!</v>
      </c>
      <c r="J89" s="31" t="e">
        <f t="shared" si="16"/>
        <v>#REF!</v>
      </c>
      <c r="K89" s="31" t="e">
        <f t="shared" si="16"/>
        <v>#REF!</v>
      </c>
      <c r="L89" s="31" t="e">
        <f t="shared" si="16"/>
        <v>#REF!</v>
      </c>
      <c r="M89" s="31" t="e">
        <f t="shared" si="16"/>
        <v>#REF!</v>
      </c>
      <c r="N89" s="31" t="e">
        <f t="shared" si="16"/>
        <v>#REF!</v>
      </c>
      <c r="O89" s="31" t="e">
        <f t="shared" si="16"/>
        <v>#REF!</v>
      </c>
      <c r="P89" s="31" t="e">
        <f t="shared" si="16"/>
        <v>#REF!</v>
      </c>
      <c r="Q89" s="31" t="e">
        <f t="shared" si="16"/>
        <v>#REF!</v>
      </c>
      <c r="R89" s="31" t="e">
        <f t="shared" si="16"/>
        <v>#REF!</v>
      </c>
      <c r="S89" s="31" t="e">
        <f t="shared" si="16"/>
        <v>#REF!</v>
      </c>
      <c r="T89" s="31" t="e">
        <f t="shared" si="16"/>
        <v>#REF!</v>
      </c>
      <c r="U89" s="31" t="e">
        <f t="shared" si="16"/>
        <v>#REF!</v>
      </c>
      <c r="V89" s="31" t="e">
        <f t="shared" si="16"/>
        <v>#REF!</v>
      </c>
      <c r="W89" s="31" t="e">
        <f t="shared" si="16"/>
        <v>#REF!</v>
      </c>
      <c r="X89" s="68" t="e">
        <f t="shared" si="16"/>
        <v>#REF!</v>
      </c>
      <c r="Y89" s="168" t="e">
        <f t="shared" si="15"/>
        <v>#REF!</v>
      </c>
      <c r="Z89" s="148">
        <v>0</v>
      </c>
      <c r="AA89" s="171">
        <f t="shared" si="13"/>
        <v>0</v>
      </c>
    </row>
    <row r="90" spans="1:27" ht="16.5" outlineLevel="3" thickBot="1">
      <c r="A90" s="8" t="s">
        <v>29</v>
      </c>
      <c r="B90" s="19">
        <v>951</v>
      </c>
      <c r="C90" s="9" t="s">
        <v>67</v>
      </c>
      <c r="D90" s="9" t="s">
        <v>275</v>
      </c>
      <c r="E90" s="9" t="s">
        <v>5</v>
      </c>
      <c r="F90" s="9"/>
      <c r="G90" s="142">
        <f>G91+G161</f>
        <v>59411.02088</v>
      </c>
      <c r="H90" s="32" t="e">
        <f>H91+#REF!</f>
        <v>#REF!</v>
      </c>
      <c r="I90" s="32" t="e">
        <f>I91+#REF!</f>
        <v>#REF!</v>
      </c>
      <c r="J90" s="32" t="e">
        <f>J91+#REF!</f>
        <v>#REF!</v>
      </c>
      <c r="K90" s="32" t="e">
        <f>K91+#REF!</f>
        <v>#REF!</v>
      </c>
      <c r="L90" s="32" t="e">
        <f>L91+#REF!</f>
        <v>#REF!</v>
      </c>
      <c r="M90" s="32" t="e">
        <f>M91+#REF!</f>
        <v>#REF!</v>
      </c>
      <c r="N90" s="32" t="e">
        <f>N91+#REF!</f>
        <v>#REF!</v>
      </c>
      <c r="O90" s="32" t="e">
        <f>O91+#REF!</f>
        <v>#REF!</v>
      </c>
      <c r="P90" s="32" t="e">
        <f>P91+#REF!</f>
        <v>#REF!</v>
      </c>
      <c r="Q90" s="32" t="e">
        <f>Q91+#REF!</f>
        <v>#REF!</v>
      </c>
      <c r="R90" s="32" t="e">
        <f>R91+#REF!</f>
        <v>#REF!</v>
      </c>
      <c r="S90" s="32" t="e">
        <f>S91+#REF!</f>
        <v>#REF!</v>
      </c>
      <c r="T90" s="32" t="e">
        <f>T91+#REF!</f>
        <v>#REF!</v>
      </c>
      <c r="U90" s="32" t="e">
        <f>U91+#REF!</f>
        <v>#REF!</v>
      </c>
      <c r="V90" s="32" t="e">
        <f>V91+#REF!</f>
        <v>#REF!</v>
      </c>
      <c r="W90" s="32" t="e">
        <f>W91+#REF!</f>
        <v>#REF!</v>
      </c>
      <c r="X90" s="69" t="e">
        <f>X91+#REF!</f>
        <v>#REF!</v>
      </c>
      <c r="Y90" s="168" t="e">
        <f t="shared" si="15"/>
        <v>#REF!</v>
      </c>
      <c r="Z90" s="142">
        <f>Z91+Z161</f>
        <v>25036.445289999996</v>
      </c>
      <c r="AA90" s="171">
        <f t="shared" si="13"/>
        <v>42.141079077852055</v>
      </c>
    </row>
    <row r="91" spans="1:27" ht="32.25" outlineLevel="4" thickBot="1">
      <c r="A91" s="111" t="s">
        <v>138</v>
      </c>
      <c r="B91" s="19">
        <v>951</v>
      </c>
      <c r="C91" s="11" t="s">
        <v>67</v>
      </c>
      <c r="D91" s="11" t="s">
        <v>276</v>
      </c>
      <c r="E91" s="11" t="s">
        <v>5</v>
      </c>
      <c r="F91" s="11"/>
      <c r="G91" s="145">
        <f>G92</f>
        <v>47123.54648</v>
      </c>
      <c r="H91" s="34">
        <f aca="true" t="shared" si="17" ref="H91:X91">H92</f>
        <v>0</v>
      </c>
      <c r="I91" s="34">
        <f t="shared" si="17"/>
        <v>0</v>
      </c>
      <c r="J91" s="34">
        <f t="shared" si="17"/>
        <v>0</v>
      </c>
      <c r="K91" s="34">
        <f t="shared" si="17"/>
        <v>0</v>
      </c>
      <c r="L91" s="34">
        <f t="shared" si="17"/>
        <v>0</v>
      </c>
      <c r="M91" s="34">
        <f t="shared" si="17"/>
        <v>0</v>
      </c>
      <c r="N91" s="34">
        <f t="shared" si="17"/>
        <v>0</v>
      </c>
      <c r="O91" s="34">
        <f t="shared" si="17"/>
        <v>0</v>
      </c>
      <c r="P91" s="34">
        <f t="shared" si="17"/>
        <v>0</v>
      </c>
      <c r="Q91" s="34">
        <f t="shared" si="17"/>
        <v>0</v>
      </c>
      <c r="R91" s="34">
        <f t="shared" si="17"/>
        <v>0</v>
      </c>
      <c r="S91" s="34">
        <f t="shared" si="17"/>
        <v>0</v>
      </c>
      <c r="T91" s="34">
        <f t="shared" si="17"/>
        <v>0</v>
      </c>
      <c r="U91" s="34">
        <f t="shared" si="17"/>
        <v>0</v>
      </c>
      <c r="V91" s="34">
        <f t="shared" si="17"/>
        <v>0</v>
      </c>
      <c r="W91" s="34">
        <f t="shared" si="17"/>
        <v>0</v>
      </c>
      <c r="X91" s="67">
        <f t="shared" si="17"/>
        <v>950</v>
      </c>
      <c r="Y91" s="168">
        <f t="shared" si="15"/>
        <v>2.0159773000175094</v>
      </c>
      <c r="Z91" s="145">
        <f>Z92</f>
        <v>21023.232489999995</v>
      </c>
      <c r="AA91" s="171">
        <f t="shared" si="13"/>
        <v>44.613009971400594</v>
      </c>
    </row>
    <row r="92" spans="1:27" ht="32.25" outlineLevel="5" thickBot="1">
      <c r="A92" s="111" t="s">
        <v>139</v>
      </c>
      <c r="B92" s="19">
        <v>951</v>
      </c>
      <c r="C92" s="11" t="s">
        <v>67</v>
      </c>
      <c r="D92" s="11" t="s">
        <v>277</v>
      </c>
      <c r="E92" s="11" t="s">
        <v>5</v>
      </c>
      <c r="F92" s="11"/>
      <c r="G92" s="145">
        <f>G93+G103+G111+G127+G116+G138+G146+G154+G119+G100+G124</f>
        <v>47123.54648</v>
      </c>
      <c r="H92" s="2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44"/>
      <c r="X92" s="64">
        <v>950</v>
      </c>
      <c r="Y92" s="168">
        <f t="shared" si="15"/>
        <v>2.0159773000175094</v>
      </c>
      <c r="Z92" s="145">
        <f>Z93+Z103+Z111+Z127+Z116+Z138+Z146+Z154+Z119+Z100+Z124</f>
        <v>21023.232489999995</v>
      </c>
      <c r="AA92" s="171">
        <f t="shared" si="13"/>
        <v>44.613009971400594</v>
      </c>
    </row>
    <row r="93" spans="1:27" ht="18.75" customHeight="1" outlineLevel="5" thickBot="1">
      <c r="A93" s="93" t="s">
        <v>30</v>
      </c>
      <c r="B93" s="89">
        <v>951</v>
      </c>
      <c r="C93" s="90" t="s">
        <v>67</v>
      </c>
      <c r="D93" s="90" t="s">
        <v>286</v>
      </c>
      <c r="E93" s="90" t="s">
        <v>5</v>
      </c>
      <c r="F93" s="90"/>
      <c r="G93" s="144">
        <f>G94+G98</f>
        <v>1400</v>
      </c>
      <c r="H93" s="5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4"/>
      <c r="Y93" s="168"/>
      <c r="Z93" s="144">
        <f>Z94+Z98</f>
        <v>676.50701</v>
      </c>
      <c r="AA93" s="171">
        <f t="shared" si="13"/>
        <v>48.32192928571429</v>
      </c>
    </row>
    <row r="94" spans="1:27" ht="32.25" outlineLevel="5" thickBot="1">
      <c r="A94" s="5" t="s">
        <v>94</v>
      </c>
      <c r="B94" s="21">
        <v>951</v>
      </c>
      <c r="C94" s="6" t="s">
        <v>67</v>
      </c>
      <c r="D94" s="6" t="s">
        <v>286</v>
      </c>
      <c r="E94" s="6" t="s">
        <v>91</v>
      </c>
      <c r="F94" s="6"/>
      <c r="G94" s="148">
        <f>G95+G96+G97</f>
        <v>1219.1</v>
      </c>
      <c r="H94" s="5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4"/>
      <c r="Y94" s="168"/>
      <c r="Z94" s="148">
        <f>Z95+Z96+Z97</f>
        <v>593.2538400000001</v>
      </c>
      <c r="AA94" s="171">
        <f t="shared" si="13"/>
        <v>48.66326306291528</v>
      </c>
    </row>
    <row r="95" spans="1:27" ht="32.25" outlineLevel="5" thickBot="1">
      <c r="A95" s="87" t="s">
        <v>272</v>
      </c>
      <c r="B95" s="91">
        <v>951</v>
      </c>
      <c r="C95" s="92" t="s">
        <v>67</v>
      </c>
      <c r="D95" s="92" t="s">
        <v>286</v>
      </c>
      <c r="E95" s="92" t="s">
        <v>92</v>
      </c>
      <c r="F95" s="92"/>
      <c r="G95" s="143">
        <v>938.8</v>
      </c>
      <c r="H95" s="5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4"/>
      <c r="Y95" s="168"/>
      <c r="Z95" s="143">
        <v>461.34692</v>
      </c>
      <c r="AA95" s="171">
        <f t="shared" si="13"/>
        <v>49.14219429058373</v>
      </c>
    </row>
    <row r="96" spans="1:27" ht="48" outlineLevel="5" thickBot="1">
      <c r="A96" s="87" t="s">
        <v>274</v>
      </c>
      <c r="B96" s="91">
        <v>951</v>
      </c>
      <c r="C96" s="92" t="s">
        <v>67</v>
      </c>
      <c r="D96" s="92" t="s">
        <v>286</v>
      </c>
      <c r="E96" s="92" t="s">
        <v>93</v>
      </c>
      <c r="F96" s="92"/>
      <c r="G96" s="143">
        <v>0</v>
      </c>
      <c r="H96" s="5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4"/>
      <c r="Y96" s="168"/>
      <c r="Z96" s="143">
        <v>0</v>
      </c>
      <c r="AA96" s="171">
        <v>0</v>
      </c>
    </row>
    <row r="97" spans="1:27" ht="48" outlineLevel="5" thickBot="1">
      <c r="A97" s="87" t="s">
        <v>267</v>
      </c>
      <c r="B97" s="91">
        <v>951</v>
      </c>
      <c r="C97" s="92" t="s">
        <v>67</v>
      </c>
      <c r="D97" s="92" t="s">
        <v>286</v>
      </c>
      <c r="E97" s="92" t="s">
        <v>268</v>
      </c>
      <c r="F97" s="92"/>
      <c r="G97" s="143">
        <v>280.3</v>
      </c>
      <c r="H97" s="5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4"/>
      <c r="Y97" s="168"/>
      <c r="Z97" s="143">
        <v>131.90692</v>
      </c>
      <c r="AA97" s="171">
        <f t="shared" si="13"/>
        <v>47.0591937210132</v>
      </c>
    </row>
    <row r="98" spans="1:27" ht="35.25" customHeight="1" outlineLevel="6" thickBot="1">
      <c r="A98" s="5" t="s">
        <v>101</v>
      </c>
      <c r="B98" s="21">
        <v>951</v>
      </c>
      <c r="C98" s="6" t="s">
        <v>67</v>
      </c>
      <c r="D98" s="6" t="s">
        <v>286</v>
      </c>
      <c r="E98" s="6" t="s">
        <v>95</v>
      </c>
      <c r="F98" s="6"/>
      <c r="G98" s="148">
        <f>G99</f>
        <v>180.9</v>
      </c>
      <c r="H98" s="32">
        <f aca="true" t="shared" si="18" ref="H98:P98">H99</f>
        <v>0</v>
      </c>
      <c r="I98" s="32">
        <f t="shared" si="18"/>
        <v>0</v>
      </c>
      <c r="J98" s="32">
        <f t="shared" si="18"/>
        <v>0</v>
      </c>
      <c r="K98" s="32">
        <f t="shared" si="18"/>
        <v>0</v>
      </c>
      <c r="L98" s="32">
        <f t="shared" si="18"/>
        <v>0</v>
      </c>
      <c r="M98" s="32">
        <f t="shared" si="18"/>
        <v>0</v>
      </c>
      <c r="N98" s="32">
        <f t="shared" si="18"/>
        <v>0</v>
      </c>
      <c r="O98" s="32">
        <f t="shared" si="18"/>
        <v>0</v>
      </c>
      <c r="P98" s="32">
        <f t="shared" si="18"/>
        <v>0</v>
      </c>
      <c r="Q98" s="32">
        <f aca="true" t="shared" si="19" ref="Q98:W98">Q99</f>
        <v>0</v>
      </c>
      <c r="R98" s="32">
        <f t="shared" si="19"/>
        <v>0</v>
      </c>
      <c r="S98" s="32">
        <f t="shared" si="19"/>
        <v>0</v>
      </c>
      <c r="T98" s="32">
        <f t="shared" si="19"/>
        <v>0</v>
      </c>
      <c r="U98" s="32">
        <f t="shared" si="19"/>
        <v>0</v>
      </c>
      <c r="V98" s="32">
        <f t="shared" si="19"/>
        <v>0</v>
      </c>
      <c r="W98" s="32">
        <f t="shared" si="19"/>
        <v>0</v>
      </c>
      <c r="X98" s="66">
        <f>X99</f>
        <v>9539.0701</v>
      </c>
      <c r="Y98" s="168">
        <f>X98/G98*100</f>
        <v>5273.117799889442</v>
      </c>
      <c r="Z98" s="148">
        <f>Z99</f>
        <v>83.25317</v>
      </c>
      <c r="AA98" s="171">
        <f t="shared" si="13"/>
        <v>46.02165284687673</v>
      </c>
    </row>
    <row r="99" spans="1:27" ht="32.25" outlineLevel="4" thickBot="1">
      <c r="A99" s="87" t="s">
        <v>103</v>
      </c>
      <c r="B99" s="91">
        <v>951</v>
      </c>
      <c r="C99" s="92" t="s">
        <v>67</v>
      </c>
      <c r="D99" s="92" t="s">
        <v>286</v>
      </c>
      <c r="E99" s="92" t="s">
        <v>97</v>
      </c>
      <c r="F99" s="92"/>
      <c r="G99" s="143">
        <v>180.9</v>
      </c>
      <c r="H99" s="34">
        <f aca="true" t="shared" si="20" ref="H99:X99">H103</f>
        <v>0</v>
      </c>
      <c r="I99" s="34">
        <f t="shared" si="20"/>
        <v>0</v>
      </c>
      <c r="J99" s="34">
        <f t="shared" si="20"/>
        <v>0</v>
      </c>
      <c r="K99" s="34">
        <f t="shared" si="20"/>
        <v>0</v>
      </c>
      <c r="L99" s="34">
        <f t="shared" si="20"/>
        <v>0</v>
      </c>
      <c r="M99" s="34">
        <f t="shared" si="20"/>
        <v>0</v>
      </c>
      <c r="N99" s="34">
        <f t="shared" si="20"/>
        <v>0</v>
      </c>
      <c r="O99" s="34">
        <f t="shared" si="20"/>
        <v>0</v>
      </c>
      <c r="P99" s="34">
        <f t="shared" si="20"/>
        <v>0</v>
      </c>
      <c r="Q99" s="34">
        <f t="shared" si="20"/>
        <v>0</v>
      </c>
      <c r="R99" s="34">
        <f t="shared" si="20"/>
        <v>0</v>
      </c>
      <c r="S99" s="34">
        <f t="shared" si="20"/>
        <v>0</v>
      </c>
      <c r="T99" s="34">
        <f t="shared" si="20"/>
        <v>0</v>
      </c>
      <c r="U99" s="34">
        <f t="shared" si="20"/>
        <v>0</v>
      </c>
      <c r="V99" s="34">
        <f t="shared" si="20"/>
        <v>0</v>
      </c>
      <c r="W99" s="34">
        <f t="shared" si="20"/>
        <v>0</v>
      </c>
      <c r="X99" s="63">
        <f t="shared" si="20"/>
        <v>9539.0701</v>
      </c>
      <c r="Y99" s="168">
        <f>X99/G99*100</f>
        <v>5273.117799889442</v>
      </c>
      <c r="Z99" s="143">
        <v>83.25317</v>
      </c>
      <c r="AA99" s="171">
        <f t="shared" si="13"/>
        <v>46.02165284687673</v>
      </c>
    </row>
    <row r="100" spans="1:27" ht="63.75" outlineLevel="4" thickBot="1">
      <c r="A100" s="93" t="s">
        <v>258</v>
      </c>
      <c r="B100" s="89">
        <v>951</v>
      </c>
      <c r="C100" s="90" t="s">
        <v>67</v>
      </c>
      <c r="D100" s="90" t="s">
        <v>287</v>
      </c>
      <c r="E100" s="90" t="s">
        <v>5</v>
      </c>
      <c r="F100" s="90"/>
      <c r="G100" s="144">
        <f>G101</f>
        <v>0</v>
      </c>
      <c r="H100" s="5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80"/>
      <c r="Y100" s="168"/>
      <c r="Z100" s="144">
        <f>Z101</f>
        <v>0</v>
      </c>
      <c r="AA100" s="171">
        <v>0</v>
      </c>
    </row>
    <row r="101" spans="1:27" ht="32.25" outlineLevel="4" thickBot="1">
      <c r="A101" s="5" t="s">
        <v>101</v>
      </c>
      <c r="B101" s="21">
        <v>951</v>
      </c>
      <c r="C101" s="6" t="s">
        <v>67</v>
      </c>
      <c r="D101" s="6" t="s">
        <v>287</v>
      </c>
      <c r="E101" s="6" t="s">
        <v>95</v>
      </c>
      <c r="F101" s="6"/>
      <c r="G101" s="148">
        <f>G102</f>
        <v>0</v>
      </c>
      <c r="H101" s="5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0"/>
      <c r="Y101" s="168"/>
      <c r="Z101" s="148">
        <f>Z102</f>
        <v>0</v>
      </c>
      <c r="AA101" s="171">
        <v>0</v>
      </c>
    </row>
    <row r="102" spans="1:27" ht="32.25" outlineLevel="4" thickBot="1">
      <c r="A102" s="87" t="s">
        <v>103</v>
      </c>
      <c r="B102" s="91">
        <v>951</v>
      </c>
      <c r="C102" s="92" t="s">
        <v>67</v>
      </c>
      <c r="D102" s="92" t="s">
        <v>287</v>
      </c>
      <c r="E102" s="92" t="s">
        <v>97</v>
      </c>
      <c r="F102" s="92"/>
      <c r="G102" s="143">
        <v>0</v>
      </c>
      <c r="H102" s="5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0"/>
      <c r="Y102" s="168"/>
      <c r="Z102" s="143">
        <v>0</v>
      </c>
      <c r="AA102" s="171">
        <v>0</v>
      </c>
    </row>
    <row r="103" spans="1:27" ht="48" outlineLevel="5" thickBot="1">
      <c r="A103" s="112" t="s">
        <v>212</v>
      </c>
      <c r="B103" s="89">
        <v>951</v>
      </c>
      <c r="C103" s="90" t="s">
        <v>67</v>
      </c>
      <c r="D103" s="90" t="s">
        <v>279</v>
      </c>
      <c r="E103" s="90" t="s">
        <v>5</v>
      </c>
      <c r="F103" s="90"/>
      <c r="G103" s="144">
        <f>G104+G108</f>
        <v>17403.739999999998</v>
      </c>
      <c r="H103" s="2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44"/>
      <c r="X103" s="64">
        <v>9539.0701</v>
      </c>
      <c r="Y103" s="168">
        <f>X103/G103*100</f>
        <v>54.81046085496567</v>
      </c>
      <c r="Z103" s="144">
        <f>Z104+Z108</f>
        <v>5983.70436</v>
      </c>
      <c r="AA103" s="171">
        <f t="shared" si="13"/>
        <v>34.381715424385796</v>
      </c>
    </row>
    <row r="104" spans="1:27" ht="32.25" outlineLevel="5" thickBot="1">
      <c r="A104" s="5" t="s">
        <v>94</v>
      </c>
      <c r="B104" s="21">
        <v>951</v>
      </c>
      <c r="C104" s="6" t="s">
        <v>67</v>
      </c>
      <c r="D104" s="6" t="s">
        <v>279</v>
      </c>
      <c r="E104" s="6" t="s">
        <v>91</v>
      </c>
      <c r="F104" s="6"/>
      <c r="G104" s="148">
        <f>G105+G106+G107</f>
        <v>17273.14</v>
      </c>
      <c r="H104" s="5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4"/>
      <c r="Y104" s="168"/>
      <c r="Z104" s="148">
        <f>Z105+Z106+Z107</f>
        <v>5962.50436</v>
      </c>
      <c r="AA104" s="171">
        <f t="shared" si="13"/>
        <v>34.51893726328855</v>
      </c>
    </row>
    <row r="105" spans="1:27" ht="32.25" outlineLevel="5" thickBot="1">
      <c r="A105" s="87" t="s">
        <v>272</v>
      </c>
      <c r="B105" s="91">
        <v>951</v>
      </c>
      <c r="C105" s="92" t="s">
        <v>67</v>
      </c>
      <c r="D105" s="92" t="s">
        <v>279</v>
      </c>
      <c r="E105" s="92" t="s">
        <v>92</v>
      </c>
      <c r="F105" s="92"/>
      <c r="G105" s="143">
        <v>13249.21</v>
      </c>
      <c r="H105" s="5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4"/>
      <c r="Y105" s="168"/>
      <c r="Z105" s="143">
        <v>4569.63138</v>
      </c>
      <c r="AA105" s="171">
        <f t="shared" si="13"/>
        <v>34.48984037538842</v>
      </c>
    </row>
    <row r="106" spans="1:27" ht="48" outlineLevel="5" thickBot="1">
      <c r="A106" s="87" t="s">
        <v>274</v>
      </c>
      <c r="B106" s="91">
        <v>951</v>
      </c>
      <c r="C106" s="92" t="s">
        <v>67</v>
      </c>
      <c r="D106" s="92" t="s">
        <v>279</v>
      </c>
      <c r="E106" s="92" t="s">
        <v>93</v>
      </c>
      <c r="F106" s="92"/>
      <c r="G106" s="97">
        <v>5.4</v>
      </c>
      <c r="H106" s="5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4"/>
      <c r="Y106" s="168"/>
      <c r="Z106" s="143">
        <v>0</v>
      </c>
      <c r="AA106" s="171">
        <f t="shared" si="13"/>
        <v>0</v>
      </c>
    </row>
    <row r="107" spans="1:27" ht="48" outlineLevel="5" thickBot="1">
      <c r="A107" s="87" t="s">
        <v>267</v>
      </c>
      <c r="B107" s="91">
        <v>951</v>
      </c>
      <c r="C107" s="92" t="s">
        <v>67</v>
      </c>
      <c r="D107" s="92" t="s">
        <v>279</v>
      </c>
      <c r="E107" s="92" t="s">
        <v>268</v>
      </c>
      <c r="F107" s="92"/>
      <c r="G107" s="97">
        <v>4018.53</v>
      </c>
      <c r="H107" s="5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4"/>
      <c r="Y107" s="168"/>
      <c r="Z107" s="143">
        <v>1392.87298</v>
      </c>
      <c r="AA107" s="171">
        <f t="shared" si="13"/>
        <v>34.66125623051216</v>
      </c>
    </row>
    <row r="108" spans="1:27" ht="32.25" outlineLevel="5" thickBot="1">
      <c r="A108" s="5" t="s">
        <v>101</v>
      </c>
      <c r="B108" s="21">
        <v>951</v>
      </c>
      <c r="C108" s="6" t="s">
        <v>67</v>
      </c>
      <c r="D108" s="6" t="s">
        <v>279</v>
      </c>
      <c r="E108" s="6" t="s">
        <v>95</v>
      </c>
      <c r="F108" s="6"/>
      <c r="G108" s="7">
        <f>G109+G110</f>
        <v>130.6</v>
      </c>
      <c r="H108" s="5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4"/>
      <c r="Y108" s="168"/>
      <c r="Z108" s="148">
        <f>Z109+Z110</f>
        <v>21.2</v>
      </c>
      <c r="AA108" s="171">
        <f t="shared" si="13"/>
        <v>16.232771822358348</v>
      </c>
    </row>
    <row r="109" spans="1:27" ht="32.25" outlineLevel="5" thickBot="1">
      <c r="A109" s="87" t="s">
        <v>102</v>
      </c>
      <c r="B109" s="91">
        <v>951</v>
      </c>
      <c r="C109" s="92" t="s">
        <v>67</v>
      </c>
      <c r="D109" s="92" t="s">
        <v>279</v>
      </c>
      <c r="E109" s="92" t="s">
        <v>96</v>
      </c>
      <c r="F109" s="92"/>
      <c r="G109" s="97">
        <v>0</v>
      </c>
      <c r="H109" s="5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4"/>
      <c r="Y109" s="168"/>
      <c r="Z109" s="143">
        <v>0</v>
      </c>
      <c r="AA109" s="171">
        <v>0</v>
      </c>
    </row>
    <row r="110" spans="1:27" ht="32.25" outlineLevel="6" thickBot="1">
      <c r="A110" s="87" t="s">
        <v>103</v>
      </c>
      <c r="B110" s="91">
        <v>951</v>
      </c>
      <c r="C110" s="92" t="s">
        <v>67</v>
      </c>
      <c r="D110" s="92" t="s">
        <v>279</v>
      </c>
      <c r="E110" s="92" t="s">
        <v>97</v>
      </c>
      <c r="F110" s="92"/>
      <c r="G110" s="97">
        <v>130.6</v>
      </c>
      <c r="H110" s="32">
        <f aca="true" t="shared" si="21" ref="H110:W110">H111</f>
        <v>0</v>
      </c>
      <c r="I110" s="32">
        <f t="shared" si="21"/>
        <v>0</v>
      </c>
      <c r="J110" s="32">
        <f t="shared" si="21"/>
        <v>0</v>
      </c>
      <c r="K110" s="32">
        <f t="shared" si="21"/>
        <v>0</v>
      </c>
      <c r="L110" s="32">
        <f t="shared" si="21"/>
        <v>0</v>
      </c>
      <c r="M110" s="32">
        <f t="shared" si="21"/>
        <v>0</v>
      </c>
      <c r="N110" s="32">
        <f t="shared" si="21"/>
        <v>0</v>
      </c>
      <c r="O110" s="32">
        <f t="shared" si="21"/>
        <v>0</v>
      </c>
      <c r="P110" s="32">
        <f t="shared" si="21"/>
        <v>0</v>
      </c>
      <c r="Q110" s="32">
        <f t="shared" si="21"/>
        <v>0</v>
      </c>
      <c r="R110" s="32">
        <f t="shared" si="21"/>
        <v>0</v>
      </c>
      <c r="S110" s="32">
        <f t="shared" si="21"/>
        <v>0</v>
      </c>
      <c r="T110" s="32">
        <f t="shared" si="21"/>
        <v>0</v>
      </c>
      <c r="U110" s="32">
        <f t="shared" si="21"/>
        <v>0</v>
      </c>
      <c r="V110" s="32">
        <f t="shared" si="21"/>
        <v>0</v>
      </c>
      <c r="W110" s="32">
        <f t="shared" si="21"/>
        <v>0</v>
      </c>
      <c r="X110" s="66">
        <f>X111</f>
        <v>277.89792</v>
      </c>
      <c r="Y110" s="168">
        <f>X110/G110*100</f>
        <v>212.7855436447167</v>
      </c>
      <c r="Z110" s="143">
        <v>21.2</v>
      </c>
      <c r="AA110" s="171">
        <f t="shared" si="13"/>
        <v>16.232771822358348</v>
      </c>
    </row>
    <row r="111" spans="1:27" ht="46.5" customHeight="1" outlineLevel="4" thickBot="1">
      <c r="A111" s="93" t="s">
        <v>143</v>
      </c>
      <c r="B111" s="89">
        <v>951</v>
      </c>
      <c r="C111" s="90" t="s">
        <v>67</v>
      </c>
      <c r="D111" s="90" t="s">
        <v>288</v>
      </c>
      <c r="E111" s="90" t="s">
        <v>5</v>
      </c>
      <c r="F111" s="90"/>
      <c r="G111" s="16">
        <f>G112+G114</f>
        <v>246.54999999999998</v>
      </c>
      <c r="H111" s="34">
        <f aca="true" t="shared" si="22" ref="H111:X111">H112</f>
        <v>0</v>
      </c>
      <c r="I111" s="34">
        <f t="shared" si="22"/>
        <v>0</v>
      </c>
      <c r="J111" s="34">
        <f t="shared" si="22"/>
        <v>0</v>
      </c>
      <c r="K111" s="34">
        <f t="shared" si="22"/>
        <v>0</v>
      </c>
      <c r="L111" s="34">
        <f t="shared" si="22"/>
        <v>0</v>
      </c>
      <c r="M111" s="34">
        <f t="shared" si="22"/>
        <v>0</v>
      </c>
      <c r="N111" s="34">
        <f t="shared" si="22"/>
        <v>0</v>
      </c>
      <c r="O111" s="34">
        <f t="shared" si="22"/>
        <v>0</v>
      </c>
      <c r="P111" s="34">
        <f t="shared" si="22"/>
        <v>0</v>
      </c>
      <c r="Q111" s="34">
        <f t="shared" si="22"/>
        <v>0</v>
      </c>
      <c r="R111" s="34">
        <f t="shared" si="22"/>
        <v>0</v>
      </c>
      <c r="S111" s="34">
        <f t="shared" si="22"/>
        <v>0</v>
      </c>
      <c r="T111" s="34">
        <f t="shared" si="22"/>
        <v>0</v>
      </c>
      <c r="U111" s="34">
        <f t="shared" si="22"/>
        <v>0</v>
      </c>
      <c r="V111" s="34">
        <f t="shared" si="22"/>
        <v>0</v>
      </c>
      <c r="W111" s="34">
        <f t="shared" si="22"/>
        <v>0</v>
      </c>
      <c r="X111" s="67">
        <f t="shared" si="22"/>
        <v>277.89792</v>
      </c>
      <c r="Y111" s="168">
        <f>X111/G111*100</f>
        <v>112.71462989251675</v>
      </c>
      <c r="Z111" s="144">
        <f>Z112+Z114</f>
        <v>18.17134</v>
      </c>
      <c r="AA111" s="171">
        <f t="shared" si="13"/>
        <v>7.370245386331374</v>
      </c>
    </row>
    <row r="112" spans="1:27" ht="32.25" outlineLevel="5" thickBot="1">
      <c r="A112" s="5" t="s">
        <v>101</v>
      </c>
      <c r="B112" s="21">
        <v>951</v>
      </c>
      <c r="C112" s="6" t="s">
        <v>67</v>
      </c>
      <c r="D112" s="6" t="s">
        <v>288</v>
      </c>
      <c r="E112" s="6" t="s">
        <v>95</v>
      </c>
      <c r="F112" s="6"/>
      <c r="G112" s="7">
        <f>G113</f>
        <v>240.6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4">
        <v>277.89792</v>
      </c>
      <c r="Y112" s="168">
        <f>X112/G112*100</f>
        <v>115.50204488778056</v>
      </c>
      <c r="Z112" s="148">
        <f>Z113</f>
        <v>15.32134</v>
      </c>
      <c r="AA112" s="171">
        <f t="shared" si="13"/>
        <v>6.367971737323358</v>
      </c>
    </row>
    <row r="113" spans="1:27" ht="32.25" outlineLevel="5" thickBot="1">
      <c r="A113" s="87" t="s">
        <v>103</v>
      </c>
      <c r="B113" s="91">
        <v>951</v>
      </c>
      <c r="C113" s="92" t="s">
        <v>67</v>
      </c>
      <c r="D113" s="92" t="s">
        <v>288</v>
      </c>
      <c r="E113" s="92" t="s">
        <v>97</v>
      </c>
      <c r="F113" s="92"/>
      <c r="G113" s="97">
        <v>240.6</v>
      </c>
      <c r="H113" s="5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4"/>
      <c r="Y113" s="168"/>
      <c r="Z113" s="143">
        <v>15.32134</v>
      </c>
      <c r="AA113" s="171">
        <f t="shared" si="13"/>
        <v>6.367971737323358</v>
      </c>
    </row>
    <row r="114" spans="1:27" ht="16.5" outlineLevel="5" thickBot="1">
      <c r="A114" s="5" t="s">
        <v>104</v>
      </c>
      <c r="B114" s="21">
        <v>951</v>
      </c>
      <c r="C114" s="6" t="s">
        <v>67</v>
      </c>
      <c r="D114" s="6" t="s">
        <v>288</v>
      </c>
      <c r="E114" s="6" t="s">
        <v>98</v>
      </c>
      <c r="F114" s="6"/>
      <c r="G114" s="7">
        <f>G115</f>
        <v>5.95</v>
      </c>
      <c r="H114" s="5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4"/>
      <c r="Y114" s="168"/>
      <c r="Z114" s="148">
        <f>Z115</f>
        <v>2.85</v>
      </c>
      <c r="AA114" s="171">
        <f t="shared" si="13"/>
        <v>47.89915966386555</v>
      </c>
    </row>
    <row r="115" spans="1:27" ht="16.5" outlineLevel="5" thickBot="1">
      <c r="A115" s="87" t="s">
        <v>106</v>
      </c>
      <c r="B115" s="91">
        <v>951</v>
      </c>
      <c r="C115" s="92" t="s">
        <v>67</v>
      </c>
      <c r="D115" s="92" t="s">
        <v>288</v>
      </c>
      <c r="E115" s="92" t="s">
        <v>100</v>
      </c>
      <c r="F115" s="92"/>
      <c r="G115" s="97">
        <v>5.95</v>
      </c>
      <c r="H115" s="5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4"/>
      <c r="Y115" s="168"/>
      <c r="Z115" s="143">
        <v>2.85</v>
      </c>
      <c r="AA115" s="171">
        <f t="shared" si="13"/>
        <v>47.89915966386555</v>
      </c>
    </row>
    <row r="116" spans="1:27" ht="19.5" customHeight="1" outlineLevel="6" thickBot="1">
      <c r="A116" s="93" t="s">
        <v>144</v>
      </c>
      <c r="B116" s="89">
        <v>951</v>
      </c>
      <c r="C116" s="90" t="s">
        <v>67</v>
      </c>
      <c r="D116" s="90" t="s">
        <v>282</v>
      </c>
      <c r="E116" s="90" t="s">
        <v>5</v>
      </c>
      <c r="F116" s="90"/>
      <c r="G116" s="144">
        <f>G117+G118</f>
        <v>4356.62648</v>
      </c>
      <c r="H116" s="32" t="e">
        <f>#REF!+H117</f>
        <v>#REF!</v>
      </c>
      <c r="I116" s="32" t="e">
        <f>#REF!+I117</f>
        <v>#REF!</v>
      </c>
      <c r="J116" s="32" t="e">
        <f>#REF!+J117</f>
        <v>#REF!</v>
      </c>
      <c r="K116" s="32" t="e">
        <f>#REF!+K117</f>
        <v>#REF!</v>
      </c>
      <c r="L116" s="32" t="e">
        <f>#REF!+L117</f>
        <v>#REF!</v>
      </c>
      <c r="M116" s="32" t="e">
        <f>#REF!+M117</f>
        <v>#REF!</v>
      </c>
      <c r="N116" s="32" t="e">
        <f>#REF!+N117</f>
        <v>#REF!</v>
      </c>
      <c r="O116" s="32" t="e">
        <f>#REF!+O117</f>
        <v>#REF!</v>
      </c>
      <c r="P116" s="32" t="e">
        <f>#REF!+P117</f>
        <v>#REF!</v>
      </c>
      <c r="Q116" s="32" t="e">
        <f>#REF!+Q117</f>
        <v>#REF!</v>
      </c>
      <c r="R116" s="32" t="e">
        <f>#REF!+R117</f>
        <v>#REF!</v>
      </c>
      <c r="S116" s="32" t="e">
        <f>#REF!+S117</f>
        <v>#REF!</v>
      </c>
      <c r="T116" s="32" t="e">
        <f>#REF!+T117</f>
        <v>#REF!</v>
      </c>
      <c r="U116" s="32" t="e">
        <f>#REF!+U117</f>
        <v>#REF!</v>
      </c>
      <c r="V116" s="32" t="e">
        <f>#REF!+V117</f>
        <v>#REF!</v>
      </c>
      <c r="W116" s="32" t="e">
        <f>#REF!+W117</f>
        <v>#REF!</v>
      </c>
      <c r="X116" s="69" t="e">
        <f>#REF!+X117</f>
        <v>#REF!</v>
      </c>
      <c r="Y116" s="168" t="e">
        <f>X116/G116*100</f>
        <v>#REF!</v>
      </c>
      <c r="Z116" s="144">
        <f>Z117+Z118</f>
        <v>4281.56614</v>
      </c>
      <c r="AA116" s="171">
        <f t="shared" si="13"/>
        <v>98.27709948638976</v>
      </c>
    </row>
    <row r="117" spans="1:27" ht="16.5" customHeight="1" outlineLevel="4" thickBot="1">
      <c r="A117" s="163" t="s">
        <v>112</v>
      </c>
      <c r="B117" s="164">
        <v>951</v>
      </c>
      <c r="C117" s="165" t="s">
        <v>67</v>
      </c>
      <c r="D117" s="165" t="s">
        <v>282</v>
      </c>
      <c r="E117" s="165" t="s">
        <v>234</v>
      </c>
      <c r="F117" s="165"/>
      <c r="G117" s="166">
        <v>4088.06776</v>
      </c>
      <c r="H117" s="34">
        <f aca="true" t="shared" si="23" ref="H117:W117">H130</f>
        <v>0</v>
      </c>
      <c r="I117" s="34">
        <f t="shared" si="23"/>
        <v>0</v>
      </c>
      <c r="J117" s="34">
        <f t="shared" si="23"/>
        <v>0</v>
      </c>
      <c r="K117" s="34">
        <f t="shared" si="23"/>
        <v>0</v>
      </c>
      <c r="L117" s="34">
        <f t="shared" si="23"/>
        <v>0</v>
      </c>
      <c r="M117" s="34">
        <f t="shared" si="23"/>
        <v>0</v>
      </c>
      <c r="N117" s="34">
        <f t="shared" si="23"/>
        <v>0</v>
      </c>
      <c r="O117" s="34">
        <f t="shared" si="23"/>
        <v>0</v>
      </c>
      <c r="P117" s="34">
        <f t="shared" si="23"/>
        <v>0</v>
      </c>
      <c r="Q117" s="34">
        <f t="shared" si="23"/>
        <v>0</v>
      </c>
      <c r="R117" s="34">
        <f t="shared" si="23"/>
        <v>0</v>
      </c>
      <c r="S117" s="34">
        <f t="shared" si="23"/>
        <v>0</v>
      </c>
      <c r="T117" s="34">
        <f t="shared" si="23"/>
        <v>0</v>
      </c>
      <c r="U117" s="34">
        <f t="shared" si="23"/>
        <v>0</v>
      </c>
      <c r="V117" s="34">
        <f t="shared" si="23"/>
        <v>0</v>
      </c>
      <c r="W117" s="34">
        <f t="shared" si="23"/>
        <v>0</v>
      </c>
      <c r="X117" s="63">
        <f>X130</f>
        <v>1067.9833</v>
      </c>
      <c r="Y117" s="168">
        <f>X117/G117*100</f>
        <v>26.124403084747307</v>
      </c>
      <c r="Z117" s="166">
        <v>4088.02776</v>
      </c>
      <c r="AA117" s="171">
        <f t="shared" si="13"/>
        <v>99.99902154263705</v>
      </c>
    </row>
    <row r="118" spans="1:27" ht="16.5" customHeight="1" outlineLevel="4" thickBot="1">
      <c r="A118" s="163" t="s">
        <v>392</v>
      </c>
      <c r="B118" s="164">
        <v>951</v>
      </c>
      <c r="C118" s="165" t="s">
        <v>67</v>
      </c>
      <c r="D118" s="165" t="s">
        <v>282</v>
      </c>
      <c r="E118" s="165" t="s">
        <v>391</v>
      </c>
      <c r="F118" s="165"/>
      <c r="G118" s="166">
        <v>268.55872</v>
      </c>
      <c r="H118" s="5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0"/>
      <c r="Y118" s="168"/>
      <c r="Z118" s="166">
        <v>193.53838</v>
      </c>
      <c r="AA118" s="171">
        <f t="shared" si="13"/>
        <v>72.0655728475322</v>
      </c>
    </row>
    <row r="119" spans="1:27" ht="48" customHeight="1" outlineLevel="4" thickBot="1">
      <c r="A119" s="93" t="s">
        <v>205</v>
      </c>
      <c r="B119" s="89">
        <v>951</v>
      </c>
      <c r="C119" s="90" t="s">
        <v>67</v>
      </c>
      <c r="D119" s="90" t="s">
        <v>289</v>
      </c>
      <c r="E119" s="90" t="s">
        <v>5</v>
      </c>
      <c r="F119" s="90"/>
      <c r="G119" s="16">
        <f>G120+G122</f>
        <v>0</v>
      </c>
      <c r="H119" s="5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0"/>
      <c r="Y119" s="168"/>
      <c r="Z119" s="144">
        <f>Z120+Z122</f>
        <v>0</v>
      </c>
      <c r="AA119" s="171">
        <v>0</v>
      </c>
    </row>
    <row r="120" spans="1:27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289</v>
      </c>
      <c r="E120" s="6" t="s">
        <v>95</v>
      </c>
      <c r="F120" s="6"/>
      <c r="G120" s="7">
        <f>G121</f>
        <v>0</v>
      </c>
      <c r="H120" s="5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0"/>
      <c r="Y120" s="168"/>
      <c r="Z120" s="148">
        <f>Z121</f>
        <v>0</v>
      </c>
      <c r="AA120" s="171">
        <v>0</v>
      </c>
    </row>
    <row r="121" spans="1:27" ht="15.75" customHeight="1" outlineLevel="4" thickBot="1">
      <c r="A121" s="87" t="s">
        <v>103</v>
      </c>
      <c r="B121" s="91">
        <v>951</v>
      </c>
      <c r="C121" s="92" t="s">
        <v>67</v>
      </c>
      <c r="D121" s="92" t="s">
        <v>289</v>
      </c>
      <c r="E121" s="92" t="s">
        <v>97</v>
      </c>
      <c r="F121" s="92"/>
      <c r="G121" s="97">
        <v>0</v>
      </c>
      <c r="H121" s="5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0"/>
      <c r="Y121" s="168"/>
      <c r="Z121" s="143">
        <v>0</v>
      </c>
      <c r="AA121" s="171">
        <v>0</v>
      </c>
    </row>
    <row r="122" spans="1:27" ht="15.75" customHeight="1" outlineLevel="4" thickBot="1">
      <c r="A122" s="5" t="s">
        <v>104</v>
      </c>
      <c r="B122" s="21">
        <v>951</v>
      </c>
      <c r="C122" s="6" t="s">
        <v>67</v>
      </c>
      <c r="D122" s="6" t="s">
        <v>289</v>
      </c>
      <c r="E122" s="6" t="s">
        <v>98</v>
      </c>
      <c r="F122" s="6"/>
      <c r="G122" s="7">
        <f>G123</f>
        <v>0</v>
      </c>
      <c r="H122" s="5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0"/>
      <c r="Y122" s="168"/>
      <c r="Z122" s="148">
        <f>Z123</f>
        <v>0</v>
      </c>
      <c r="AA122" s="171">
        <v>0</v>
      </c>
    </row>
    <row r="123" spans="1:27" ht="15.75" customHeight="1" outlineLevel="4" thickBot="1">
      <c r="A123" s="87" t="s">
        <v>106</v>
      </c>
      <c r="B123" s="91">
        <v>951</v>
      </c>
      <c r="C123" s="92" t="s">
        <v>67</v>
      </c>
      <c r="D123" s="92" t="s">
        <v>289</v>
      </c>
      <c r="E123" s="92" t="s">
        <v>100</v>
      </c>
      <c r="F123" s="92"/>
      <c r="G123" s="97">
        <v>0</v>
      </c>
      <c r="H123" s="5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0"/>
      <c r="Y123" s="168"/>
      <c r="Z123" s="143">
        <v>0</v>
      </c>
      <c r="AA123" s="171">
        <v>0</v>
      </c>
    </row>
    <row r="124" spans="1:27" ht="47.25" customHeight="1" outlineLevel="4" thickBot="1">
      <c r="A124" s="93" t="s">
        <v>263</v>
      </c>
      <c r="B124" s="89">
        <v>951</v>
      </c>
      <c r="C124" s="90" t="s">
        <v>67</v>
      </c>
      <c r="D124" s="90" t="s">
        <v>290</v>
      </c>
      <c r="E124" s="90" t="s">
        <v>5</v>
      </c>
      <c r="F124" s="90"/>
      <c r="G124" s="144">
        <f>G125</f>
        <v>0</v>
      </c>
      <c r="H124" s="5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0"/>
      <c r="Y124" s="168"/>
      <c r="Z124" s="144">
        <f>Z125</f>
        <v>0</v>
      </c>
      <c r="AA124" s="171">
        <v>0</v>
      </c>
    </row>
    <row r="125" spans="1:27" ht="15.75" customHeight="1" outlineLevel="4" thickBot="1">
      <c r="A125" s="5" t="s">
        <v>101</v>
      </c>
      <c r="B125" s="21">
        <v>951</v>
      </c>
      <c r="C125" s="6" t="s">
        <v>67</v>
      </c>
      <c r="D125" s="6" t="s">
        <v>290</v>
      </c>
      <c r="E125" s="6" t="s">
        <v>95</v>
      </c>
      <c r="F125" s="6"/>
      <c r="G125" s="148">
        <f>G126</f>
        <v>0</v>
      </c>
      <c r="H125" s="5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0"/>
      <c r="Y125" s="168"/>
      <c r="Z125" s="148">
        <f>Z126</f>
        <v>0</v>
      </c>
      <c r="AA125" s="171">
        <v>0</v>
      </c>
    </row>
    <row r="126" spans="1:27" ht="15.75" customHeight="1" outlineLevel="4" thickBot="1">
      <c r="A126" s="87" t="s">
        <v>103</v>
      </c>
      <c r="B126" s="91">
        <v>951</v>
      </c>
      <c r="C126" s="92" t="s">
        <v>67</v>
      </c>
      <c r="D126" s="92" t="s">
        <v>290</v>
      </c>
      <c r="E126" s="92" t="s">
        <v>97</v>
      </c>
      <c r="F126" s="92"/>
      <c r="G126" s="143">
        <v>0</v>
      </c>
      <c r="H126" s="5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80"/>
      <c r="Y126" s="168"/>
      <c r="Z126" s="143">
        <v>0</v>
      </c>
      <c r="AA126" s="171">
        <v>0</v>
      </c>
    </row>
    <row r="127" spans="1:27" ht="33.75" customHeight="1" outlineLevel="4" thickBot="1">
      <c r="A127" s="93" t="s">
        <v>145</v>
      </c>
      <c r="B127" s="89">
        <v>951</v>
      </c>
      <c r="C127" s="90" t="s">
        <v>67</v>
      </c>
      <c r="D127" s="90" t="s">
        <v>291</v>
      </c>
      <c r="E127" s="90" t="s">
        <v>5</v>
      </c>
      <c r="F127" s="90"/>
      <c r="G127" s="16">
        <f>G128+G132+G135</f>
        <v>21523.23</v>
      </c>
      <c r="H127" s="5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80"/>
      <c r="Y127" s="168"/>
      <c r="Z127" s="144">
        <f>Z128+Z132+Z135</f>
        <v>9169.738609999999</v>
      </c>
      <c r="AA127" s="171">
        <f t="shared" si="13"/>
        <v>42.60391497930375</v>
      </c>
    </row>
    <row r="128" spans="1:27" ht="15.75" customHeight="1" outlineLevel="4" thickBot="1">
      <c r="A128" s="5" t="s">
        <v>114</v>
      </c>
      <c r="B128" s="21">
        <v>951</v>
      </c>
      <c r="C128" s="6" t="s">
        <v>67</v>
      </c>
      <c r="D128" s="6" t="s">
        <v>291</v>
      </c>
      <c r="E128" s="6" t="s">
        <v>113</v>
      </c>
      <c r="F128" s="6"/>
      <c r="G128" s="7">
        <f>G129+G130+G131</f>
        <v>14250.38</v>
      </c>
      <c r="H128" s="5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80"/>
      <c r="Y128" s="168"/>
      <c r="Z128" s="148">
        <f>Z129+Z130+Z131</f>
        <v>6600.179529999999</v>
      </c>
      <c r="AA128" s="171">
        <f t="shared" si="13"/>
        <v>46.315814244953465</v>
      </c>
    </row>
    <row r="129" spans="1:27" ht="15.75" customHeight="1" outlineLevel="4" thickBot="1">
      <c r="A129" s="87" t="s">
        <v>271</v>
      </c>
      <c r="B129" s="91">
        <v>951</v>
      </c>
      <c r="C129" s="92" t="s">
        <v>67</v>
      </c>
      <c r="D129" s="92" t="s">
        <v>291</v>
      </c>
      <c r="E129" s="92" t="s">
        <v>115</v>
      </c>
      <c r="F129" s="92"/>
      <c r="G129" s="97">
        <v>10937.31</v>
      </c>
      <c r="H129" s="5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80"/>
      <c r="Y129" s="168"/>
      <c r="Z129" s="143">
        <v>4884.2149</v>
      </c>
      <c r="AA129" s="171">
        <f t="shared" si="13"/>
        <v>44.656454832129654</v>
      </c>
    </row>
    <row r="130" spans="1:27" ht="32.25" outlineLevel="5" thickBot="1">
      <c r="A130" s="87" t="s">
        <v>273</v>
      </c>
      <c r="B130" s="91">
        <v>951</v>
      </c>
      <c r="C130" s="92" t="s">
        <v>67</v>
      </c>
      <c r="D130" s="92" t="s">
        <v>291</v>
      </c>
      <c r="E130" s="92" t="s">
        <v>116</v>
      </c>
      <c r="F130" s="92"/>
      <c r="G130" s="97">
        <v>10</v>
      </c>
      <c r="H130" s="2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44"/>
      <c r="X130" s="64">
        <v>1067.9833</v>
      </c>
      <c r="Y130" s="168">
        <f>X130/G127*100</f>
        <v>4.9620029149899905</v>
      </c>
      <c r="Z130" s="143">
        <v>0</v>
      </c>
      <c r="AA130" s="171">
        <f t="shared" si="13"/>
        <v>0</v>
      </c>
    </row>
    <row r="131" spans="1:27" ht="18.75" customHeight="1" outlineLevel="6" thickBot="1">
      <c r="A131" s="87" t="s">
        <v>269</v>
      </c>
      <c r="B131" s="91">
        <v>951</v>
      </c>
      <c r="C131" s="92" t="s">
        <v>67</v>
      </c>
      <c r="D131" s="92" t="s">
        <v>291</v>
      </c>
      <c r="E131" s="92" t="s">
        <v>270</v>
      </c>
      <c r="F131" s="92"/>
      <c r="G131" s="97">
        <v>3303.07</v>
      </c>
      <c r="H131" s="32">
        <f aca="true" t="shared" si="24" ref="H131:X132">H132</f>
        <v>0</v>
      </c>
      <c r="I131" s="32">
        <f t="shared" si="24"/>
        <v>0</v>
      </c>
      <c r="J131" s="32">
        <f t="shared" si="24"/>
        <v>0</v>
      </c>
      <c r="K131" s="32">
        <f t="shared" si="24"/>
        <v>0</v>
      </c>
      <c r="L131" s="32">
        <f t="shared" si="24"/>
        <v>0</v>
      </c>
      <c r="M131" s="32">
        <f t="shared" si="24"/>
        <v>0</v>
      </c>
      <c r="N131" s="32">
        <f t="shared" si="24"/>
        <v>0</v>
      </c>
      <c r="O131" s="32">
        <f t="shared" si="24"/>
        <v>0</v>
      </c>
      <c r="P131" s="32">
        <f t="shared" si="24"/>
        <v>0</v>
      </c>
      <c r="Q131" s="32">
        <f t="shared" si="24"/>
        <v>0</v>
      </c>
      <c r="R131" s="32">
        <f t="shared" si="24"/>
        <v>0</v>
      </c>
      <c r="S131" s="32">
        <f t="shared" si="24"/>
        <v>0</v>
      </c>
      <c r="T131" s="32">
        <f t="shared" si="24"/>
        <v>0</v>
      </c>
      <c r="U131" s="32">
        <f t="shared" si="24"/>
        <v>0</v>
      </c>
      <c r="V131" s="32">
        <f t="shared" si="24"/>
        <v>0</v>
      </c>
      <c r="W131" s="32">
        <f t="shared" si="24"/>
        <v>0</v>
      </c>
      <c r="X131" s="66">
        <f>X132</f>
        <v>16240.50148</v>
      </c>
      <c r="Y131" s="168">
        <f>X131/G128*100</f>
        <v>113.96539236146685</v>
      </c>
      <c r="Z131" s="143">
        <v>1715.96463</v>
      </c>
      <c r="AA131" s="171">
        <f t="shared" si="13"/>
        <v>51.950598382716684</v>
      </c>
    </row>
    <row r="132" spans="1:27" ht="32.25" outlineLevel="6" thickBot="1">
      <c r="A132" s="5" t="s">
        <v>101</v>
      </c>
      <c r="B132" s="21">
        <v>951</v>
      </c>
      <c r="C132" s="6" t="s">
        <v>67</v>
      </c>
      <c r="D132" s="6" t="s">
        <v>291</v>
      </c>
      <c r="E132" s="6" t="s">
        <v>95</v>
      </c>
      <c r="F132" s="6"/>
      <c r="G132" s="7">
        <f>G133+G134</f>
        <v>7028.85</v>
      </c>
      <c r="H132" s="35">
        <f t="shared" si="24"/>
        <v>0</v>
      </c>
      <c r="I132" s="35">
        <f t="shared" si="24"/>
        <v>0</v>
      </c>
      <c r="J132" s="35">
        <f t="shared" si="24"/>
        <v>0</v>
      </c>
      <c r="K132" s="35">
        <f t="shared" si="24"/>
        <v>0</v>
      </c>
      <c r="L132" s="35">
        <f t="shared" si="24"/>
        <v>0</v>
      </c>
      <c r="M132" s="35">
        <f t="shared" si="24"/>
        <v>0</v>
      </c>
      <c r="N132" s="35">
        <f t="shared" si="24"/>
        <v>0</v>
      </c>
      <c r="O132" s="35">
        <f t="shared" si="24"/>
        <v>0</v>
      </c>
      <c r="P132" s="35">
        <f t="shared" si="24"/>
        <v>0</v>
      </c>
      <c r="Q132" s="35">
        <f t="shared" si="24"/>
        <v>0</v>
      </c>
      <c r="R132" s="35">
        <f t="shared" si="24"/>
        <v>0</v>
      </c>
      <c r="S132" s="35">
        <f t="shared" si="24"/>
        <v>0</v>
      </c>
      <c r="T132" s="35">
        <f t="shared" si="24"/>
        <v>0</v>
      </c>
      <c r="U132" s="35">
        <f t="shared" si="24"/>
        <v>0</v>
      </c>
      <c r="V132" s="35">
        <f t="shared" si="24"/>
        <v>0</v>
      </c>
      <c r="W132" s="35">
        <f t="shared" si="24"/>
        <v>0</v>
      </c>
      <c r="X132" s="70">
        <f t="shared" si="24"/>
        <v>16240.50148</v>
      </c>
      <c r="Y132" s="168">
        <f>X132/G129*100</f>
        <v>148.48716439417007</v>
      </c>
      <c r="Z132" s="148">
        <f>Z133+Z134</f>
        <v>2418.83094</v>
      </c>
      <c r="AA132" s="171">
        <f t="shared" si="13"/>
        <v>34.41289741565121</v>
      </c>
    </row>
    <row r="133" spans="1:27" ht="32.25" outlineLevel="6" thickBot="1">
      <c r="A133" s="87" t="s">
        <v>102</v>
      </c>
      <c r="B133" s="91">
        <v>951</v>
      </c>
      <c r="C133" s="92" t="s">
        <v>67</v>
      </c>
      <c r="D133" s="92" t="s">
        <v>291</v>
      </c>
      <c r="E133" s="92" t="s">
        <v>96</v>
      </c>
      <c r="F133" s="92"/>
      <c r="G133" s="97">
        <v>0</v>
      </c>
      <c r="H133" s="2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45"/>
      <c r="X133" s="64">
        <v>16240.50148</v>
      </c>
      <c r="Y133" s="168">
        <f>X133/G130*100</f>
        <v>162405.0148</v>
      </c>
      <c r="Z133" s="143">
        <v>0</v>
      </c>
      <c r="AA133" s="171">
        <v>0</v>
      </c>
    </row>
    <row r="134" spans="1:27" ht="32.25" outlineLevel="6" thickBot="1">
      <c r="A134" s="87" t="s">
        <v>103</v>
      </c>
      <c r="B134" s="91">
        <v>951</v>
      </c>
      <c r="C134" s="92" t="s">
        <v>67</v>
      </c>
      <c r="D134" s="92" t="s">
        <v>291</v>
      </c>
      <c r="E134" s="92" t="s">
        <v>97</v>
      </c>
      <c r="F134" s="92"/>
      <c r="G134" s="97">
        <v>7028.85</v>
      </c>
      <c r="H134" s="8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4"/>
      <c r="Y134" s="168"/>
      <c r="Z134" s="143">
        <v>2418.83094</v>
      </c>
      <c r="AA134" s="171">
        <f t="shared" si="13"/>
        <v>34.41289741565121</v>
      </c>
    </row>
    <row r="135" spans="1:27" ht="16.5" outlineLevel="6" thickBot="1">
      <c r="A135" s="5" t="s">
        <v>104</v>
      </c>
      <c r="B135" s="21">
        <v>951</v>
      </c>
      <c r="C135" s="6" t="s">
        <v>67</v>
      </c>
      <c r="D135" s="6" t="s">
        <v>291</v>
      </c>
      <c r="E135" s="6" t="s">
        <v>98</v>
      </c>
      <c r="F135" s="6"/>
      <c r="G135" s="7">
        <f>G136+G137</f>
        <v>244</v>
      </c>
      <c r="H135" s="8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4"/>
      <c r="Y135" s="168"/>
      <c r="Z135" s="148">
        <f>Z136+Z137</f>
        <v>150.72814</v>
      </c>
      <c r="AA135" s="171">
        <f t="shared" si="13"/>
        <v>61.77382786885246</v>
      </c>
    </row>
    <row r="136" spans="1:27" ht="32.25" outlineLevel="6" thickBot="1">
      <c r="A136" s="87" t="s">
        <v>105</v>
      </c>
      <c r="B136" s="91">
        <v>951</v>
      </c>
      <c r="C136" s="92" t="s">
        <v>67</v>
      </c>
      <c r="D136" s="92" t="s">
        <v>291</v>
      </c>
      <c r="E136" s="92" t="s">
        <v>99</v>
      </c>
      <c r="F136" s="92"/>
      <c r="G136" s="97">
        <v>200</v>
      </c>
      <c r="H136" s="8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4"/>
      <c r="Y136" s="168"/>
      <c r="Z136" s="143">
        <v>131.01742</v>
      </c>
      <c r="AA136" s="171">
        <f t="shared" si="13"/>
        <v>65.50871</v>
      </c>
    </row>
    <row r="137" spans="1:27" ht="16.5" outlineLevel="6" thickBot="1">
      <c r="A137" s="87" t="s">
        <v>106</v>
      </c>
      <c r="B137" s="91">
        <v>951</v>
      </c>
      <c r="C137" s="92" t="s">
        <v>67</v>
      </c>
      <c r="D137" s="92" t="s">
        <v>291</v>
      </c>
      <c r="E137" s="92" t="s">
        <v>100</v>
      </c>
      <c r="F137" s="92"/>
      <c r="G137" s="97">
        <v>44</v>
      </c>
      <c r="H137" s="8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4"/>
      <c r="Y137" s="168"/>
      <c r="Z137" s="143">
        <v>19.71072</v>
      </c>
      <c r="AA137" s="171">
        <f t="shared" si="13"/>
        <v>44.797090909090905</v>
      </c>
    </row>
    <row r="138" spans="1:27" ht="32.25" outlineLevel="6" thickBot="1">
      <c r="A138" s="113" t="s">
        <v>146</v>
      </c>
      <c r="B138" s="89">
        <v>951</v>
      </c>
      <c r="C138" s="90" t="s">
        <v>67</v>
      </c>
      <c r="D138" s="90" t="s">
        <v>292</v>
      </c>
      <c r="E138" s="90" t="s">
        <v>5</v>
      </c>
      <c r="F138" s="90"/>
      <c r="G138" s="16">
        <f>G139+G143</f>
        <v>1003.4000000000001</v>
      </c>
      <c r="H138" s="8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4"/>
      <c r="Y138" s="168"/>
      <c r="Z138" s="144">
        <f>Z139+Z143</f>
        <v>420.0823</v>
      </c>
      <c r="AA138" s="171">
        <f t="shared" si="13"/>
        <v>41.86588598764201</v>
      </c>
    </row>
    <row r="139" spans="1:27" ht="32.25" outlineLevel="6" thickBot="1">
      <c r="A139" s="5" t="s">
        <v>94</v>
      </c>
      <c r="B139" s="21">
        <v>951</v>
      </c>
      <c r="C139" s="6" t="s">
        <v>67</v>
      </c>
      <c r="D139" s="6" t="s">
        <v>292</v>
      </c>
      <c r="E139" s="6" t="s">
        <v>91</v>
      </c>
      <c r="F139" s="6"/>
      <c r="G139" s="7">
        <f>G140+G141+G142</f>
        <v>894.8000000000001</v>
      </c>
      <c r="H139" s="8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4"/>
      <c r="Y139" s="168"/>
      <c r="Z139" s="148">
        <f>Z140+Z141+Z142</f>
        <v>404.92487</v>
      </c>
      <c r="AA139" s="171">
        <f t="shared" si="13"/>
        <v>45.25311466249441</v>
      </c>
    </row>
    <row r="140" spans="1:27" ht="32.25" outlineLevel="6" thickBot="1">
      <c r="A140" s="87" t="s">
        <v>272</v>
      </c>
      <c r="B140" s="91">
        <v>951</v>
      </c>
      <c r="C140" s="92" t="s">
        <v>67</v>
      </c>
      <c r="D140" s="92" t="s">
        <v>292</v>
      </c>
      <c r="E140" s="92" t="s">
        <v>92</v>
      </c>
      <c r="F140" s="92"/>
      <c r="G140" s="97">
        <v>688.1</v>
      </c>
      <c r="H140" s="8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4"/>
      <c r="Y140" s="168"/>
      <c r="Z140" s="143">
        <v>312.06532</v>
      </c>
      <c r="AA140" s="171">
        <f aca="true" t="shared" si="25" ref="AA140:AA203">Z140/G140*100</f>
        <v>45.35173957273651</v>
      </c>
    </row>
    <row r="141" spans="1:27" ht="48" outlineLevel="6" thickBot="1">
      <c r="A141" s="87" t="s">
        <v>274</v>
      </c>
      <c r="B141" s="91">
        <v>951</v>
      </c>
      <c r="C141" s="92" t="s">
        <v>67</v>
      </c>
      <c r="D141" s="92" t="s">
        <v>292</v>
      </c>
      <c r="E141" s="92" t="s">
        <v>93</v>
      </c>
      <c r="F141" s="92"/>
      <c r="G141" s="97">
        <v>1.2</v>
      </c>
      <c r="H141" s="8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4"/>
      <c r="Y141" s="168"/>
      <c r="Z141" s="143">
        <v>0</v>
      </c>
      <c r="AA141" s="171">
        <f t="shared" si="25"/>
        <v>0</v>
      </c>
    </row>
    <row r="142" spans="1:27" ht="48" outlineLevel="6" thickBot="1">
      <c r="A142" s="87" t="s">
        <v>267</v>
      </c>
      <c r="B142" s="91">
        <v>951</v>
      </c>
      <c r="C142" s="92" t="s">
        <v>67</v>
      </c>
      <c r="D142" s="92" t="s">
        <v>292</v>
      </c>
      <c r="E142" s="92" t="s">
        <v>268</v>
      </c>
      <c r="F142" s="92"/>
      <c r="G142" s="97">
        <v>205.5</v>
      </c>
      <c r="H142" s="8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4"/>
      <c r="Y142" s="168"/>
      <c r="Z142" s="143">
        <v>92.85955</v>
      </c>
      <c r="AA142" s="171">
        <f t="shared" si="25"/>
        <v>45.187128953771285</v>
      </c>
    </row>
    <row r="143" spans="1:27" ht="32.25" outlineLevel="6" thickBot="1">
      <c r="A143" s="5" t="s">
        <v>101</v>
      </c>
      <c r="B143" s="21">
        <v>951</v>
      </c>
      <c r="C143" s="6" t="s">
        <v>67</v>
      </c>
      <c r="D143" s="6" t="s">
        <v>292</v>
      </c>
      <c r="E143" s="6" t="s">
        <v>95</v>
      </c>
      <c r="F143" s="6"/>
      <c r="G143" s="7">
        <f>G144+G145</f>
        <v>108.6</v>
      </c>
      <c r="H143" s="8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4"/>
      <c r="Y143" s="168"/>
      <c r="Z143" s="148">
        <f>Z144+Z145</f>
        <v>15.15743</v>
      </c>
      <c r="AA143" s="171">
        <f t="shared" si="25"/>
        <v>13.957117863720075</v>
      </c>
    </row>
    <row r="144" spans="1:27" ht="32.25" outlineLevel="6" thickBot="1">
      <c r="A144" s="87" t="s">
        <v>102</v>
      </c>
      <c r="B144" s="91">
        <v>951</v>
      </c>
      <c r="C144" s="92" t="s">
        <v>67</v>
      </c>
      <c r="D144" s="92" t="s">
        <v>292</v>
      </c>
      <c r="E144" s="92" t="s">
        <v>96</v>
      </c>
      <c r="F144" s="92"/>
      <c r="G144" s="97">
        <v>0</v>
      </c>
      <c r="H144" s="8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4"/>
      <c r="Y144" s="168"/>
      <c r="Z144" s="143">
        <v>0</v>
      </c>
      <c r="AA144" s="171">
        <v>0</v>
      </c>
    </row>
    <row r="145" spans="1:27" ht="32.25" outlineLevel="6" thickBot="1">
      <c r="A145" s="87" t="s">
        <v>103</v>
      </c>
      <c r="B145" s="91">
        <v>951</v>
      </c>
      <c r="C145" s="92" t="s">
        <v>67</v>
      </c>
      <c r="D145" s="92" t="s">
        <v>293</v>
      </c>
      <c r="E145" s="92" t="s">
        <v>97</v>
      </c>
      <c r="F145" s="92"/>
      <c r="G145" s="97">
        <v>108.6</v>
      </c>
      <c r="H145" s="8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4"/>
      <c r="Y145" s="168"/>
      <c r="Z145" s="143">
        <v>15.15743</v>
      </c>
      <c r="AA145" s="171">
        <f t="shared" si="25"/>
        <v>13.957117863720075</v>
      </c>
    </row>
    <row r="146" spans="1:27" ht="32.25" outlineLevel="6" thickBot="1">
      <c r="A146" s="113" t="s">
        <v>147</v>
      </c>
      <c r="B146" s="89">
        <v>951</v>
      </c>
      <c r="C146" s="90" t="s">
        <v>67</v>
      </c>
      <c r="D146" s="90" t="s">
        <v>293</v>
      </c>
      <c r="E146" s="90" t="s">
        <v>5</v>
      </c>
      <c r="F146" s="90"/>
      <c r="G146" s="16">
        <f>G147+G151</f>
        <v>538</v>
      </c>
      <c r="H146" s="8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4"/>
      <c r="Y146" s="168"/>
      <c r="Z146" s="144">
        <f>Z147+Z151</f>
        <v>250.54618999999997</v>
      </c>
      <c r="AA146" s="171">
        <f t="shared" si="25"/>
        <v>46.56992379182155</v>
      </c>
    </row>
    <row r="147" spans="1:27" ht="32.25" outlineLevel="6" thickBot="1">
      <c r="A147" s="5" t="s">
        <v>94</v>
      </c>
      <c r="B147" s="21">
        <v>951</v>
      </c>
      <c r="C147" s="6" t="s">
        <v>67</v>
      </c>
      <c r="D147" s="6" t="s">
        <v>293</v>
      </c>
      <c r="E147" s="6" t="s">
        <v>91</v>
      </c>
      <c r="F147" s="6"/>
      <c r="G147" s="7">
        <f>G148+G149+G150</f>
        <v>457.7</v>
      </c>
      <c r="H147" s="8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4"/>
      <c r="Y147" s="168"/>
      <c r="Z147" s="148">
        <f>Z148+Z149+Z150</f>
        <v>207.42505999999997</v>
      </c>
      <c r="AA147" s="171">
        <f t="shared" si="25"/>
        <v>45.31899934454883</v>
      </c>
    </row>
    <row r="148" spans="1:27" ht="32.25" outlineLevel="6" thickBot="1">
      <c r="A148" s="87" t="s">
        <v>272</v>
      </c>
      <c r="B148" s="91">
        <v>951</v>
      </c>
      <c r="C148" s="92" t="s">
        <v>67</v>
      </c>
      <c r="D148" s="92" t="s">
        <v>293</v>
      </c>
      <c r="E148" s="92" t="s">
        <v>92</v>
      </c>
      <c r="F148" s="92"/>
      <c r="G148" s="97">
        <v>351.5</v>
      </c>
      <c r="H148" s="8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4"/>
      <c r="Y148" s="168"/>
      <c r="Z148" s="143">
        <v>159.31264</v>
      </c>
      <c r="AA148" s="171">
        <f t="shared" si="25"/>
        <v>45.32365291607397</v>
      </c>
    </row>
    <row r="149" spans="1:27" ht="48" outlineLevel="6" thickBot="1">
      <c r="A149" s="87" t="s">
        <v>274</v>
      </c>
      <c r="B149" s="91">
        <v>951</v>
      </c>
      <c r="C149" s="92" t="s">
        <v>67</v>
      </c>
      <c r="D149" s="92" t="s">
        <v>293</v>
      </c>
      <c r="E149" s="92" t="s">
        <v>93</v>
      </c>
      <c r="F149" s="92"/>
      <c r="G149" s="97">
        <v>1.2</v>
      </c>
      <c r="H149" s="8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4"/>
      <c r="Y149" s="168"/>
      <c r="Z149" s="143">
        <v>0</v>
      </c>
      <c r="AA149" s="171">
        <f t="shared" si="25"/>
        <v>0</v>
      </c>
    </row>
    <row r="150" spans="1:27" ht="48" outlineLevel="6" thickBot="1">
      <c r="A150" s="87" t="s">
        <v>267</v>
      </c>
      <c r="B150" s="91">
        <v>951</v>
      </c>
      <c r="C150" s="92" t="s">
        <v>67</v>
      </c>
      <c r="D150" s="92" t="s">
        <v>293</v>
      </c>
      <c r="E150" s="92" t="s">
        <v>268</v>
      </c>
      <c r="F150" s="92"/>
      <c r="G150" s="97">
        <v>105</v>
      </c>
      <c r="H150" s="8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4"/>
      <c r="Y150" s="168"/>
      <c r="Z150" s="143">
        <v>48.11242</v>
      </c>
      <c r="AA150" s="171">
        <f t="shared" si="25"/>
        <v>45.821352380952376</v>
      </c>
    </row>
    <row r="151" spans="1:27" ht="32.25" outlineLevel="6" thickBot="1">
      <c r="A151" s="5" t="s">
        <v>101</v>
      </c>
      <c r="B151" s="21">
        <v>951</v>
      </c>
      <c r="C151" s="6" t="s">
        <v>67</v>
      </c>
      <c r="D151" s="6" t="s">
        <v>293</v>
      </c>
      <c r="E151" s="6" t="s">
        <v>95</v>
      </c>
      <c r="F151" s="6"/>
      <c r="G151" s="7">
        <f>G152+G153</f>
        <v>80.3</v>
      </c>
      <c r="H151" s="8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4"/>
      <c r="Y151" s="168"/>
      <c r="Z151" s="148">
        <f>Z152+Z153</f>
        <v>43.12113</v>
      </c>
      <c r="AA151" s="171">
        <f t="shared" si="25"/>
        <v>53.70003735990038</v>
      </c>
    </row>
    <row r="152" spans="1:27" ht="34.5" customHeight="1" outlineLevel="6" thickBot="1">
      <c r="A152" s="87" t="s">
        <v>102</v>
      </c>
      <c r="B152" s="91">
        <v>951</v>
      </c>
      <c r="C152" s="92" t="s">
        <v>67</v>
      </c>
      <c r="D152" s="92" t="s">
        <v>293</v>
      </c>
      <c r="E152" s="92" t="s">
        <v>96</v>
      </c>
      <c r="F152" s="92"/>
      <c r="G152" s="97">
        <v>0</v>
      </c>
      <c r="H152" s="8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4"/>
      <c r="Y152" s="168"/>
      <c r="Z152" s="143">
        <v>0</v>
      </c>
      <c r="AA152" s="171">
        <v>0</v>
      </c>
    </row>
    <row r="153" spans="1:27" ht="32.25" outlineLevel="6" thickBot="1">
      <c r="A153" s="87" t="s">
        <v>103</v>
      </c>
      <c r="B153" s="91">
        <v>951</v>
      </c>
      <c r="C153" s="92" t="s">
        <v>67</v>
      </c>
      <c r="D153" s="92" t="s">
        <v>293</v>
      </c>
      <c r="E153" s="92" t="s">
        <v>97</v>
      </c>
      <c r="F153" s="92"/>
      <c r="G153" s="97">
        <v>80.3</v>
      </c>
      <c r="H153" s="8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4"/>
      <c r="Y153" s="168"/>
      <c r="Z153" s="143">
        <v>43.12113</v>
      </c>
      <c r="AA153" s="171">
        <f t="shared" si="25"/>
        <v>53.70003735990038</v>
      </c>
    </row>
    <row r="154" spans="1:27" ht="32.25" outlineLevel="6" thickBot="1">
      <c r="A154" s="113" t="s">
        <v>148</v>
      </c>
      <c r="B154" s="89">
        <v>951</v>
      </c>
      <c r="C154" s="90" t="s">
        <v>67</v>
      </c>
      <c r="D154" s="90" t="s">
        <v>294</v>
      </c>
      <c r="E154" s="90" t="s">
        <v>5</v>
      </c>
      <c r="F154" s="90"/>
      <c r="G154" s="16">
        <f>G155+G158</f>
        <v>652</v>
      </c>
      <c r="H154" s="32">
        <f aca="true" t="shared" si="26" ref="H154:W154">H155</f>
        <v>0</v>
      </c>
      <c r="I154" s="32">
        <f t="shared" si="26"/>
        <v>0</v>
      </c>
      <c r="J154" s="32">
        <f t="shared" si="26"/>
        <v>0</v>
      </c>
      <c r="K154" s="32">
        <f t="shared" si="26"/>
        <v>0</v>
      </c>
      <c r="L154" s="32">
        <f t="shared" si="26"/>
        <v>0</v>
      </c>
      <c r="M154" s="32">
        <f t="shared" si="26"/>
        <v>0</v>
      </c>
      <c r="N154" s="32">
        <f t="shared" si="26"/>
        <v>0</v>
      </c>
      <c r="O154" s="32">
        <f t="shared" si="26"/>
        <v>0</v>
      </c>
      <c r="P154" s="32">
        <f t="shared" si="26"/>
        <v>0</v>
      </c>
      <c r="Q154" s="32">
        <f t="shared" si="26"/>
        <v>0</v>
      </c>
      <c r="R154" s="32">
        <f t="shared" si="26"/>
        <v>0</v>
      </c>
      <c r="S154" s="32">
        <f t="shared" si="26"/>
        <v>0</v>
      </c>
      <c r="T154" s="32">
        <f t="shared" si="26"/>
        <v>0</v>
      </c>
      <c r="U154" s="32">
        <f t="shared" si="26"/>
        <v>0</v>
      </c>
      <c r="V154" s="32">
        <f t="shared" si="26"/>
        <v>0</v>
      </c>
      <c r="W154" s="32">
        <f t="shared" si="26"/>
        <v>0</v>
      </c>
      <c r="X154" s="66">
        <f>X155</f>
        <v>332.248</v>
      </c>
      <c r="Y154" s="168">
        <f>X154/G148*100</f>
        <v>94.52290184921763</v>
      </c>
      <c r="Z154" s="144">
        <f>Z155+Z158</f>
        <v>222.91653999999997</v>
      </c>
      <c r="AA154" s="171">
        <f t="shared" si="25"/>
        <v>34.189653374233124</v>
      </c>
    </row>
    <row r="155" spans="1:27" ht="32.25" outlineLevel="6" thickBot="1">
      <c r="A155" s="5" t="s">
        <v>94</v>
      </c>
      <c r="B155" s="21">
        <v>951</v>
      </c>
      <c r="C155" s="6" t="s">
        <v>67</v>
      </c>
      <c r="D155" s="6" t="s">
        <v>294</v>
      </c>
      <c r="E155" s="6" t="s">
        <v>91</v>
      </c>
      <c r="F155" s="6"/>
      <c r="G155" s="7">
        <f>G156+G157</f>
        <v>575.4</v>
      </c>
      <c r="H155" s="2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45"/>
      <c r="X155" s="64">
        <v>332.248</v>
      </c>
      <c r="Y155" s="168">
        <f>X155/G149*100</f>
        <v>27687.333333333332</v>
      </c>
      <c r="Z155" s="148">
        <f>Z156+Z157</f>
        <v>215.59213999999997</v>
      </c>
      <c r="AA155" s="171">
        <f t="shared" si="25"/>
        <v>37.46822036843934</v>
      </c>
    </row>
    <row r="156" spans="1:27" ht="32.25" outlineLevel="6" thickBot="1">
      <c r="A156" s="87" t="s">
        <v>272</v>
      </c>
      <c r="B156" s="91">
        <v>951</v>
      </c>
      <c r="C156" s="92" t="s">
        <v>67</v>
      </c>
      <c r="D156" s="92" t="s">
        <v>294</v>
      </c>
      <c r="E156" s="92" t="s">
        <v>92</v>
      </c>
      <c r="F156" s="114"/>
      <c r="G156" s="97">
        <v>476.6</v>
      </c>
      <c r="H156" s="8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4"/>
      <c r="Y156" s="168"/>
      <c r="Z156" s="143">
        <v>147.21003</v>
      </c>
      <c r="AA156" s="171">
        <f t="shared" si="25"/>
        <v>30.887543013008813</v>
      </c>
    </row>
    <row r="157" spans="1:27" ht="48" outlineLevel="6" thickBot="1">
      <c r="A157" s="87" t="s">
        <v>267</v>
      </c>
      <c r="B157" s="91">
        <v>951</v>
      </c>
      <c r="C157" s="92" t="s">
        <v>67</v>
      </c>
      <c r="D157" s="92" t="s">
        <v>294</v>
      </c>
      <c r="E157" s="92" t="s">
        <v>268</v>
      </c>
      <c r="F157" s="114"/>
      <c r="G157" s="97">
        <v>98.8</v>
      </c>
      <c r="H157" s="8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4"/>
      <c r="Y157" s="168"/>
      <c r="Z157" s="143">
        <v>68.38211</v>
      </c>
      <c r="AA157" s="171">
        <f t="shared" si="25"/>
        <v>69.21266194331984</v>
      </c>
    </row>
    <row r="158" spans="1:27" ht="32.25" outlineLevel="6" thickBot="1">
      <c r="A158" s="5" t="s">
        <v>101</v>
      </c>
      <c r="B158" s="21">
        <v>951</v>
      </c>
      <c r="C158" s="6" t="s">
        <v>67</v>
      </c>
      <c r="D158" s="6" t="s">
        <v>294</v>
      </c>
      <c r="E158" s="6" t="s">
        <v>95</v>
      </c>
      <c r="F158" s="115"/>
      <c r="G158" s="7">
        <f>G159+G160</f>
        <v>76.6</v>
      </c>
      <c r="H158" s="8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4"/>
      <c r="Y158" s="168"/>
      <c r="Z158" s="148">
        <f>Z159+Z160</f>
        <v>7.3244</v>
      </c>
      <c r="AA158" s="171">
        <f t="shared" si="25"/>
        <v>9.561879895561358</v>
      </c>
    </row>
    <row r="159" spans="1:27" ht="32.25" outlineLevel="6" thickBot="1">
      <c r="A159" s="87" t="s">
        <v>102</v>
      </c>
      <c r="B159" s="91">
        <v>951</v>
      </c>
      <c r="C159" s="92" t="s">
        <v>67</v>
      </c>
      <c r="D159" s="92" t="s">
        <v>294</v>
      </c>
      <c r="E159" s="92" t="s">
        <v>96</v>
      </c>
      <c r="F159" s="114"/>
      <c r="G159" s="97">
        <v>0</v>
      </c>
      <c r="H159" s="8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4"/>
      <c r="Y159" s="168"/>
      <c r="Z159" s="143">
        <v>0</v>
      </c>
      <c r="AA159" s="171">
        <v>0</v>
      </c>
    </row>
    <row r="160" spans="1:27" ht="34.5" customHeight="1" outlineLevel="6" thickBot="1">
      <c r="A160" s="87" t="s">
        <v>103</v>
      </c>
      <c r="B160" s="91">
        <v>951</v>
      </c>
      <c r="C160" s="92" t="s">
        <v>67</v>
      </c>
      <c r="D160" s="92" t="s">
        <v>294</v>
      </c>
      <c r="E160" s="92" t="s">
        <v>97</v>
      </c>
      <c r="F160" s="114"/>
      <c r="G160" s="97">
        <v>76.6</v>
      </c>
      <c r="H160" s="8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4"/>
      <c r="Y160" s="168"/>
      <c r="Z160" s="143">
        <v>7.3244</v>
      </c>
      <c r="AA160" s="171">
        <f t="shared" si="25"/>
        <v>9.561879895561358</v>
      </c>
    </row>
    <row r="161" spans="1:27" ht="16.5" outlineLevel="6" thickBot="1">
      <c r="A161" s="13" t="s">
        <v>149</v>
      </c>
      <c r="B161" s="19">
        <v>951</v>
      </c>
      <c r="C161" s="11" t="s">
        <v>67</v>
      </c>
      <c r="D161" s="11" t="s">
        <v>275</v>
      </c>
      <c r="E161" s="11" t="s">
        <v>5</v>
      </c>
      <c r="F161" s="11"/>
      <c r="G161" s="12">
        <f>G169+G176+G162+G180</f>
        <v>12287.4744</v>
      </c>
      <c r="H161" s="8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4"/>
      <c r="Y161" s="168"/>
      <c r="Z161" s="145">
        <f>Z169+Z176+Z162+Z180</f>
        <v>4013.2128000000002</v>
      </c>
      <c r="AA161" s="171">
        <f t="shared" si="25"/>
        <v>32.66100639851588</v>
      </c>
    </row>
    <row r="162" spans="1:27" ht="48" outlineLevel="6" thickBot="1">
      <c r="A162" s="113" t="s">
        <v>236</v>
      </c>
      <c r="B162" s="89">
        <v>951</v>
      </c>
      <c r="C162" s="106" t="s">
        <v>67</v>
      </c>
      <c r="D162" s="106" t="s">
        <v>295</v>
      </c>
      <c r="E162" s="106" t="s">
        <v>5</v>
      </c>
      <c r="F162" s="106"/>
      <c r="G162" s="122">
        <f>G163+G166</f>
        <v>99.9888</v>
      </c>
      <c r="H162" s="32">
        <f aca="true" t="shared" si="27" ref="H162:W162">H164</f>
        <v>0</v>
      </c>
      <c r="I162" s="32">
        <f t="shared" si="27"/>
        <v>0</v>
      </c>
      <c r="J162" s="32">
        <f t="shared" si="27"/>
        <v>0</v>
      </c>
      <c r="K162" s="32">
        <f t="shared" si="27"/>
        <v>0</v>
      </c>
      <c r="L162" s="32">
        <f t="shared" si="27"/>
        <v>0</v>
      </c>
      <c r="M162" s="32">
        <f t="shared" si="27"/>
        <v>0</v>
      </c>
      <c r="N162" s="32">
        <f t="shared" si="27"/>
        <v>0</v>
      </c>
      <c r="O162" s="32">
        <f t="shared" si="27"/>
        <v>0</v>
      </c>
      <c r="P162" s="32">
        <f t="shared" si="27"/>
        <v>0</v>
      </c>
      <c r="Q162" s="32">
        <f t="shared" si="27"/>
        <v>0</v>
      </c>
      <c r="R162" s="32">
        <f t="shared" si="27"/>
        <v>0</v>
      </c>
      <c r="S162" s="32">
        <f t="shared" si="27"/>
        <v>0</v>
      </c>
      <c r="T162" s="32">
        <f t="shared" si="27"/>
        <v>0</v>
      </c>
      <c r="U162" s="32">
        <f t="shared" si="27"/>
        <v>0</v>
      </c>
      <c r="V162" s="32">
        <f t="shared" si="27"/>
        <v>0</v>
      </c>
      <c r="W162" s="32">
        <f t="shared" si="27"/>
        <v>0</v>
      </c>
      <c r="X162" s="66">
        <f>X164</f>
        <v>330.176</v>
      </c>
      <c r="Y162" s="168">
        <f>X162/G156*100</f>
        <v>69.27738145195131</v>
      </c>
      <c r="Z162" s="150">
        <f>Z163+Z166</f>
        <v>0</v>
      </c>
      <c r="AA162" s="171">
        <f t="shared" si="25"/>
        <v>0</v>
      </c>
    </row>
    <row r="163" spans="1:27" ht="32.25" outlineLevel="6" thickBot="1">
      <c r="A163" s="5" t="s">
        <v>207</v>
      </c>
      <c r="B163" s="21">
        <v>951</v>
      </c>
      <c r="C163" s="6" t="s">
        <v>67</v>
      </c>
      <c r="D163" s="6" t="s">
        <v>296</v>
      </c>
      <c r="E163" s="6" t="s">
        <v>5</v>
      </c>
      <c r="F163" s="11"/>
      <c r="G163" s="7">
        <f>G164</f>
        <v>80</v>
      </c>
      <c r="H163" s="82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151"/>
      <c r="Y163" s="168"/>
      <c r="Z163" s="148">
        <f>Z164</f>
        <v>0</v>
      </c>
      <c r="AA163" s="171">
        <f t="shared" si="25"/>
        <v>0</v>
      </c>
    </row>
    <row r="164" spans="1:27" ht="32.25" outlineLevel="6" thickBot="1">
      <c r="A164" s="87" t="s">
        <v>101</v>
      </c>
      <c r="B164" s="91">
        <v>951</v>
      </c>
      <c r="C164" s="92" t="s">
        <v>67</v>
      </c>
      <c r="D164" s="92" t="s">
        <v>296</v>
      </c>
      <c r="E164" s="92" t="s">
        <v>95</v>
      </c>
      <c r="F164" s="11"/>
      <c r="G164" s="97">
        <f>G165</f>
        <v>80</v>
      </c>
      <c r="H164" s="2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45"/>
      <c r="X164" s="64">
        <v>330.176</v>
      </c>
      <c r="Y164" s="168">
        <f>X164/G158*100</f>
        <v>431.03916449086165</v>
      </c>
      <c r="Z164" s="143">
        <f>Z165</f>
        <v>0</v>
      </c>
      <c r="AA164" s="171">
        <f t="shared" si="25"/>
        <v>0</v>
      </c>
    </row>
    <row r="165" spans="1:27" ht="32.25" outlineLevel="6" thickBot="1">
      <c r="A165" s="87" t="s">
        <v>103</v>
      </c>
      <c r="B165" s="91">
        <v>951</v>
      </c>
      <c r="C165" s="92" t="s">
        <v>67</v>
      </c>
      <c r="D165" s="92" t="s">
        <v>296</v>
      </c>
      <c r="E165" s="92" t="s">
        <v>97</v>
      </c>
      <c r="F165" s="11"/>
      <c r="G165" s="97">
        <v>80</v>
      </c>
      <c r="H165" s="8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4"/>
      <c r="Y165" s="168"/>
      <c r="Z165" s="143">
        <v>0</v>
      </c>
      <c r="AA165" s="171">
        <f t="shared" si="25"/>
        <v>0</v>
      </c>
    </row>
    <row r="166" spans="1:27" ht="48" outlineLevel="6" thickBot="1">
      <c r="A166" s="5" t="s">
        <v>206</v>
      </c>
      <c r="B166" s="21">
        <v>951</v>
      </c>
      <c r="C166" s="6" t="s">
        <v>67</v>
      </c>
      <c r="D166" s="6" t="s">
        <v>297</v>
      </c>
      <c r="E166" s="6" t="s">
        <v>5</v>
      </c>
      <c r="F166" s="11"/>
      <c r="G166" s="7">
        <f>G167</f>
        <v>19.9888</v>
      </c>
      <c r="H166" s="8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4"/>
      <c r="Y166" s="168"/>
      <c r="Z166" s="148">
        <f>Z167</f>
        <v>0</v>
      </c>
      <c r="AA166" s="171">
        <f t="shared" si="25"/>
        <v>0</v>
      </c>
    </row>
    <row r="167" spans="1:27" ht="18.75" customHeight="1" outlineLevel="6" thickBot="1">
      <c r="A167" s="87" t="s">
        <v>101</v>
      </c>
      <c r="B167" s="91">
        <v>951</v>
      </c>
      <c r="C167" s="92" t="s">
        <v>67</v>
      </c>
      <c r="D167" s="92" t="s">
        <v>297</v>
      </c>
      <c r="E167" s="92" t="s">
        <v>95</v>
      </c>
      <c r="F167" s="11"/>
      <c r="G167" s="97">
        <f>G168</f>
        <v>19.9888</v>
      </c>
      <c r="H167" s="8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4"/>
      <c r="Y167" s="168"/>
      <c r="Z167" s="143">
        <f>Z168</f>
        <v>0</v>
      </c>
      <c r="AA167" s="171">
        <f t="shared" si="25"/>
        <v>0</v>
      </c>
    </row>
    <row r="168" spans="1:27" ht="32.25" outlineLevel="6" thickBot="1">
      <c r="A168" s="87" t="s">
        <v>103</v>
      </c>
      <c r="B168" s="91">
        <v>951</v>
      </c>
      <c r="C168" s="92" t="s">
        <v>67</v>
      </c>
      <c r="D168" s="92" t="s">
        <v>297</v>
      </c>
      <c r="E168" s="92" t="s">
        <v>97</v>
      </c>
      <c r="F168" s="11"/>
      <c r="G168" s="97">
        <v>19.9888</v>
      </c>
      <c r="H168" s="8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4"/>
      <c r="Y168" s="168"/>
      <c r="Z168" s="143">
        <v>0</v>
      </c>
      <c r="AA168" s="171">
        <f t="shared" si="25"/>
        <v>0</v>
      </c>
    </row>
    <row r="169" spans="1:27" ht="36.75" customHeight="1" outlineLevel="6" thickBot="1">
      <c r="A169" s="93" t="s">
        <v>237</v>
      </c>
      <c r="B169" s="89">
        <v>951</v>
      </c>
      <c r="C169" s="90" t="s">
        <v>67</v>
      </c>
      <c r="D169" s="90" t="s">
        <v>298</v>
      </c>
      <c r="E169" s="90" t="s">
        <v>5</v>
      </c>
      <c r="F169" s="90"/>
      <c r="G169" s="16">
        <f>G170+G173</f>
        <v>99.9776</v>
      </c>
      <c r="H169" s="8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4"/>
      <c r="Y169" s="168"/>
      <c r="Z169" s="144">
        <f>Z170+Z173</f>
        <v>0</v>
      </c>
      <c r="AA169" s="171">
        <f t="shared" si="25"/>
        <v>0</v>
      </c>
    </row>
    <row r="170" spans="1:27" ht="32.25" outlineLevel="6" thickBot="1">
      <c r="A170" s="5" t="s">
        <v>150</v>
      </c>
      <c r="B170" s="21">
        <v>951</v>
      </c>
      <c r="C170" s="6" t="s">
        <v>67</v>
      </c>
      <c r="D170" s="6" t="s">
        <v>299</v>
      </c>
      <c r="E170" s="6" t="s">
        <v>5</v>
      </c>
      <c r="F170" s="6"/>
      <c r="G170" s="7">
        <f>G171</f>
        <v>60</v>
      </c>
      <c r="H170" s="8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4"/>
      <c r="Y170" s="168"/>
      <c r="Z170" s="148">
        <f>Z171</f>
        <v>0</v>
      </c>
      <c r="AA170" s="171">
        <f t="shared" si="25"/>
        <v>0</v>
      </c>
    </row>
    <row r="171" spans="1:27" ht="32.25" outlineLevel="6" thickBot="1">
      <c r="A171" s="87" t="s">
        <v>101</v>
      </c>
      <c r="B171" s="91">
        <v>951</v>
      </c>
      <c r="C171" s="92" t="s">
        <v>67</v>
      </c>
      <c r="D171" s="92" t="s">
        <v>299</v>
      </c>
      <c r="E171" s="92" t="s">
        <v>95</v>
      </c>
      <c r="F171" s="92"/>
      <c r="G171" s="97">
        <f>G172</f>
        <v>60</v>
      </c>
      <c r="H171" s="8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4"/>
      <c r="Y171" s="168"/>
      <c r="Z171" s="143">
        <f>Z172</f>
        <v>0</v>
      </c>
      <c r="AA171" s="171">
        <f t="shared" si="25"/>
        <v>0</v>
      </c>
    </row>
    <row r="172" spans="1:27" ht="33" customHeight="1" outlineLevel="6" thickBot="1">
      <c r="A172" s="87" t="s">
        <v>103</v>
      </c>
      <c r="B172" s="91">
        <v>951</v>
      </c>
      <c r="C172" s="92" t="s">
        <v>67</v>
      </c>
      <c r="D172" s="92" t="s">
        <v>299</v>
      </c>
      <c r="E172" s="92" t="s">
        <v>97</v>
      </c>
      <c r="F172" s="92"/>
      <c r="G172" s="97">
        <v>60</v>
      </c>
      <c r="H172" s="8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4"/>
      <c r="Y172" s="168"/>
      <c r="Z172" s="143">
        <v>0</v>
      </c>
      <c r="AA172" s="171">
        <f t="shared" si="25"/>
        <v>0</v>
      </c>
    </row>
    <row r="173" spans="1:27" ht="32.25" outlineLevel="6" thickBot="1">
      <c r="A173" s="5" t="s">
        <v>151</v>
      </c>
      <c r="B173" s="21">
        <v>951</v>
      </c>
      <c r="C173" s="6" t="s">
        <v>67</v>
      </c>
      <c r="D173" s="6" t="s">
        <v>300</v>
      </c>
      <c r="E173" s="6" t="s">
        <v>5</v>
      </c>
      <c r="F173" s="6"/>
      <c r="G173" s="7">
        <f>G174</f>
        <v>39.9776</v>
      </c>
      <c r="H173" s="8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4"/>
      <c r="Y173" s="168"/>
      <c r="Z173" s="148">
        <f>Z174</f>
        <v>0</v>
      </c>
      <c r="AA173" s="171">
        <f t="shared" si="25"/>
        <v>0</v>
      </c>
    </row>
    <row r="174" spans="1:27" ht="32.25" outlineLevel="6" thickBot="1">
      <c r="A174" s="87" t="s">
        <v>101</v>
      </c>
      <c r="B174" s="91">
        <v>951</v>
      </c>
      <c r="C174" s="92" t="s">
        <v>67</v>
      </c>
      <c r="D174" s="92" t="s">
        <v>300</v>
      </c>
      <c r="E174" s="92" t="s">
        <v>95</v>
      </c>
      <c r="F174" s="92"/>
      <c r="G174" s="97">
        <f>G175</f>
        <v>39.9776</v>
      </c>
      <c r="H174" s="8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4"/>
      <c r="Y174" s="168"/>
      <c r="Z174" s="143">
        <f>Z175</f>
        <v>0</v>
      </c>
      <c r="AA174" s="171">
        <f t="shared" si="25"/>
        <v>0</v>
      </c>
    </row>
    <row r="175" spans="1:27" ht="32.25" outlineLevel="6" thickBot="1">
      <c r="A175" s="87" t="s">
        <v>103</v>
      </c>
      <c r="B175" s="91">
        <v>951</v>
      </c>
      <c r="C175" s="92" t="s">
        <v>67</v>
      </c>
      <c r="D175" s="92" t="s">
        <v>300</v>
      </c>
      <c r="E175" s="92" t="s">
        <v>97</v>
      </c>
      <c r="F175" s="92"/>
      <c r="G175" s="97">
        <v>39.9776</v>
      </c>
      <c r="H175" s="8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4"/>
      <c r="Y175" s="168"/>
      <c r="Z175" s="143">
        <v>0</v>
      </c>
      <c r="AA175" s="171">
        <f t="shared" si="25"/>
        <v>0</v>
      </c>
    </row>
    <row r="176" spans="1:27" ht="32.25" outlineLevel="6" thickBot="1">
      <c r="A176" s="93" t="s">
        <v>238</v>
      </c>
      <c r="B176" s="89">
        <v>951</v>
      </c>
      <c r="C176" s="90" t="s">
        <v>67</v>
      </c>
      <c r="D176" s="90" t="s">
        <v>301</v>
      </c>
      <c r="E176" s="90" t="s">
        <v>5</v>
      </c>
      <c r="F176" s="90"/>
      <c r="G176" s="16">
        <f>G177</f>
        <v>100</v>
      </c>
      <c r="H176" s="8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4"/>
      <c r="Y176" s="168"/>
      <c r="Z176" s="144">
        <f>Z177</f>
        <v>0</v>
      </c>
      <c r="AA176" s="171">
        <f t="shared" si="25"/>
        <v>0</v>
      </c>
    </row>
    <row r="177" spans="1:27" ht="48" outlineLevel="6" thickBot="1">
      <c r="A177" s="5" t="s">
        <v>152</v>
      </c>
      <c r="B177" s="21">
        <v>951</v>
      </c>
      <c r="C177" s="6" t="s">
        <v>67</v>
      </c>
      <c r="D177" s="6" t="s">
        <v>302</v>
      </c>
      <c r="E177" s="6" t="s">
        <v>5</v>
      </c>
      <c r="F177" s="6"/>
      <c r="G177" s="7">
        <f>G178</f>
        <v>100</v>
      </c>
      <c r="H177" s="32">
        <f aca="true" t="shared" si="28" ref="H177:W177">H178</f>
        <v>0</v>
      </c>
      <c r="I177" s="32">
        <f t="shared" si="28"/>
        <v>0</v>
      </c>
      <c r="J177" s="32">
        <f t="shared" si="28"/>
        <v>0</v>
      </c>
      <c r="K177" s="32">
        <f t="shared" si="28"/>
        <v>0</v>
      </c>
      <c r="L177" s="32">
        <f t="shared" si="28"/>
        <v>0</v>
      </c>
      <c r="M177" s="32">
        <f t="shared" si="28"/>
        <v>0</v>
      </c>
      <c r="N177" s="32">
        <f t="shared" si="28"/>
        <v>0</v>
      </c>
      <c r="O177" s="32">
        <f t="shared" si="28"/>
        <v>0</v>
      </c>
      <c r="P177" s="32">
        <f t="shared" si="28"/>
        <v>0</v>
      </c>
      <c r="Q177" s="32">
        <f t="shared" si="28"/>
        <v>0</v>
      </c>
      <c r="R177" s="32">
        <f t="shared" si="28"/>
        <v>0</v>
      </c>
      <c r="S177" s="32">
        <f t="shared" si="28"/>
        <v>0</v>
      </c>
      <c r="T177" s="32">
        <f t="shared" si="28"/>
        <v>0</v>
      </c>
      <c r="U177" s="32">
        <f t="shared" si="28"/>
        <v>0</v>
      </c>
      <c r="V177" s="32">
        <f t="shared" si="28"/>
        <v>0</v>
      </c>
      <c r="W177" s="32">
        <f t="shared" si="28"/>
        <v>0</v>
      </c>
      <c r="X177" s="66">
        <f>X178</f>
        <v>409.75398</v>
      </c>
      <c r="Y177" s="168">
        <f>X177/G171*100</f>
        <v>682.9233</v>
      </c>
      <c r="Z177" s="148">
        <f>Z178</f>
        <v>0</v>
      </c>
      <c r="AA177" s="171">
        <f t="shared" si="25"/>
        <v>0</v>
      </c>
    </row>
    <row r="178" spans="1:27" ht="32.25" outlineLevel="6" thickBot="1">
      <c r="A178" s="87" t="s">
        <v>101</v>
      </c>
      <c r="B178" s="91">
        <v>951</v>
      </c>
      <c r="C178" s="92" t="s">
        <v>67</v>
      </c>
      <c r="D178" s="92" t="s">
        <v>302</v>
      </c>
      <c r="E178" s="92" t="s">
        <v>95</v>
      </c>
      <c r="F178" s="92"/>
      <c r="G178" s="97">
        <f>G179</f>
        <v>100</v>
      </c>
      <c r="H178" s="2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45"/>
      <c r="X178" s="64">
        <v>409.75398</v>
      </c>
      <c r="Y178" s="168">
        <f>X178/G172*100</f>
        <v>682.9233</v>
      </c>
      <c r="Z178" s="143">
        <f>Z179</f>
        <v>0</v>
      </c>
      <c r="AA178" s="171">
        <f t="shared" si="25"/>
        <v>0</v>
      </c>
    </row>
    <row r="179" spans="1:27" ht="32.25" outlineLevel="6" thickBot="1">
      <c r="A179" s="87" t="s">
        <v>103</v>
      </c>
      <c r="B179" s="91">
        <v>951</v>
      </c>
      <c r="C179" s="92" t="s">
        <v>67</v>
      </c>
      <c r="D179" s="92" t="s">
        <v>302</v>
      </c>
      <c r="E179" s="92" t="s">
        <v>97</v>
      </c>
      <c r="F179" s="92"/>
      <c r="G179" s="97">
        <v>100</v>
      </c>
      <c r="H179" s="8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4"/>
      <c r="Y179" s="168"/>
      <c r="Z179" s="143">
        <v>0</v>
      </c>
      <c r="AA179" s="171">
        <f t="shared" si="25"/>
        <v>0</v>
      </c>
    </row>
    <row r="180" spans="1:27" ht="48" outlineLevel="6" thickBot="1">
      <c r="A180" s="93" t="s">
        <v>389</v>
      </c>
      <c r="B180" s="89">
        <v>951</v>
      </c>
      <c r="C180" s="90" t="s">
        <v>67</v>
      </c>
      <c r="D180" s="90" t="s">
        <v>385</v>
      </c>
      <c r="E180" s="90" t="s">
        <v>5</v>
      </c>
      <c r="F180" s="90"/>
      <c r="G180" s="144">
        <f>G181+G185+G183+G187</f>
        <v>11987.508</v>
      </c>
      <c r="H180" s="8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74"/>
      <c r="Y180" s="168"/>
      <c r="Z180" s="144">
        <f>Z181+Z185+Z183+Z187</f>
        <v>4013.2128000000002</v>
      </c>
      <c r="AA180" s="171">
        <f t="shared" si="25"/>
        <v>33.47829090082776</v>
      </c>
    </row>
    <row r="181" spans="1:27" ht="16.5" outlineLevel="6" thickBot="1">
      <c r="A181" s="5" t="s">
        <v>123</v>
      </c>
      <c r="B181" s="21">
        <v>951</v>
      </c>
      <c r="C181" s="6" t="s">
        <v>67</v>
      </c>
      <c r="D181" s="6" t="s">
        <v>385</v>
      </c>
      <c r="E181" s="6" t="s">
        <v>122</v>
      </c>
      <c r="F181" s="6"/>
      <c r="G181" s="148">
        <f>G182</f>
        <v>5375.6</v>
      </c>
      <c r="H181" s="8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74"/>
      <c r="Y181" s="168"/>
      <c r="Z181" s="148">
        <f>Z182</f>
        <v>2670</v>
      </c>
      <c r="AA181" s="171">
        <f t="shared" si="25"/>
        <v>49.668874172185426</v>
      </c>
    </row>
    <row r="182" spans="1:27" ht="48" outlineLevel="6" thickBot="1">
      <c r="A182" s="98" t="s">
        <v>215</v>
      </c>
      <c r="B182" s="91">
        <v>951</v>
      </c>
      <c r="C182" s="92" t="s">
        <v>67</v>
      </c>
      <c r="D182" s="92" t="s">
        <v>385</v>
      </c>
      <c r="E182" s="92" t="s">
        <v>89</v>
      </c>
      <c r="F182" s="92"/>
      <c r="G182" s="143">
        <v>5375.6</v>
      </c>
      <c r="H182" s="8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74"/>
      <c r="Y182" s="168"/>
      <c r="Z182" s="143">
        <v>2670</v>
      </c>
      <c r="AA182" s="171">
        <f t="shared" si="25"/>
        <v>49.668874172185426</v>
      </c>
    </row>
    <row r="183" spans="1:27" ht="16.5" outlineLevel="6" thickBot="1">
      <c r="A183" s="5" t="s">
        <v>123</v>
      </c>
      <c r="B183" s="21">
        <v>951</v>
      </c>
      <c r="C183" s="6" t="s">
        <v>67</v>
      </c>
      <c r="D183" s="6" t="s">
        <v>390</v>
      </c>
      <c r="E183" s="6" t="s">
        <v>122</v>
      </c>
      <c r="F183" s="6"/>
      <c r="G183" s="148">
        <f>G184</f>
        <v>210</v>
      </c>
      <c r="H183" s="8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74"/>
      <c r="Y183" s="168"/>
      <c r="Z183" s="148">
        <f>Z184</f>
        <v>0</v>
      </c>
      <c r="AA183" s="171">
        <f t="shared" si="25"/>
        <v>0</v>
      </c>
    </row>
    <row r="184" spans="1:27" ht="16.5" outlineLevel="6" thickBot="1">
      <c r="A184" s="95" t="s">
        <v>87</v>
      </c>
      <c r="B184" s="91">
        <v>951</v>
      </c>
      <c r="C184" s="92" t="s">
        <v>67</v>
      </c>
      <c r="D184" s="92" t="s">
        <v>390</v>
      </c>
      <c r="E184" s="92" t="s">
        <v>88</v>
      </c>
      <c r="F184" s="92"/>
      <c r="G184" s="143">
        <v>210</v>
      </c>
      <c r="H184" s="8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74"/>
      <c r="Y184" s="168"/>
      <c r="Z184" s="143">
        <v>0</v>
      </c>
      <c r="AA184" s="171">
        <f t="shared" si="25"/>
        <v>0</v>
      </c>
    </row>
    <row r="185" spans="1:27" ht="16.5" outlineLevel="6" thickBot="1">
      <c r="A185" s="5" t="s">
        <v>123</v>
      </c>
      <c r="B185" s="21">
        <v>951</v>
      </c>
      <c r="C185" s="6" t="s">
        <v>67</v>
      </c>
      <c r="D185" s="6" t="s">
        <v>388</v>
      </c>
      <c r="E185" s="6" t="s">
        <v>122</v>
      </c>
      <c r="F185" s="6"/>
      <c r="G185" s="148">
        <f>G186</f>
        <v>5918.323</v>
      </c>
      <c r="H185" s="40">
        <f aca="true" t="shared" si="29" ref="H185:X185">H186</f>
        <v>0</v>
      </c>
      <c r="I185" s="40">
        <f t="shared" si="29"/>
        <v>0</v>
      </c>
      <c r="J185" s="40">
        <f t="shared" si="29"/>
        <v>0</v>
      </c>
      <c r="K185" s="40">
        <f t="shared" si="29"/>
        <v>0</v>
      </c>
      <c r="L185" s="40">
        <f t="shared" si="29"/>
        <v>0</v>
      </c>
      <c r="M185" s="40">
        <f t="shared" si="29"/>
        <v>0</v>
      </c>
      <c r="N185" s="40">
        <f t="shared" si="29"/>
        <v>0</v>
      </c>
      <c r="O185" s="40">
        <f t="shared" si="29"/>
        <v>0</v>
      </c>
      <c r="P185" s="40">
        <f t="shared" si="29"/>
        <v>0</v>
      </c>
      <c r="Q185" s="40">
        <f t="shared" si="29"/>
        <v>0</v>
      </c>
      <c r="R185" s="40">
        <f t="shared" si="29"/>
        <v>0</v>
      </c>
      <c r="S185" s="40">
        <f t="shared" si="29"/>
        <v>0</v>
      </c>
      <c r="T185" s="40">
        <f t="shared" si="29"/>
        <v>0</v>
      </c>
      <c r="U185" s="40">
        <f t="shared" si="29"/>
        <v>0</v>
      </c>
      <c r="V185" s="40">
        <f t="shared" si="29"/>
        <v>0</v>
      </c>
      <c r="W185" s="40">
        <f t="shared" si="29"/>
        <v>0</v>
      </c>
      <c r="X185" s="71">
        <f t="shared" si="29"/>
        <v>1027.32</v>
      </c>
      <c r="Y185" s="168">
        <f>X185/G177*100</f>
        <v>1027.32</v>
      </c>
      <c r="Z185" s="148">
        <f>Z186</f>
        <v>1343.2128</v>
      </c>
      <c r="AA185" s="171">
        <f t="shared" si="25"/>
        <v>22.695834613960745</v>
      </c>
    </row>
    <row r="186" spans="1:27" ht="48" outlineLevel="6" thickBot="1">
      <c r="A186" s="98" t="s">
        <v>215</v>
      </c>
      <c r="B186" s="91">
        <v>951</v>
      </c>
      <c r="C186" s="92" t="s">
        <v>67</v>
      </c>
      <c r="D186" s="92" t="s">
        <v>388</v>
      </c>
      <c r="E186" s="92" t="s">
        <v>89</v>
      </c>
      <c r="F186" s="92"/>
      <c r="G186" s="97">
        <v>5918.323</v>
      </c>
      <c r="H186" s="32">
        <f aca="true" t="shared" si="30" ref="H186:X186">H189</f>
        <v>0</v>
      </c>
      <c r="I186" s="32">
        <f t="shared" si="30"/>
        <v>0</v>
      </c>
      <c r="J186" s="32">
        <f t="shared" si="30"/>
        <v>0</v>
      </c>
      <c r="K186" s="32">
        <f t="shared" si="30"/>
        <v>0</v>
      </c>
      <c r="L186" s="32">
        <f t="shared" si="30"/>
        <v>0</v>
      </c>
      <c r="M186" s="32">
        <f t="shared" si="30"/>
        <v>0</v>
      </c>
      <c r="N186" s="32">
        <f t="shared" si="30"/>
        <v>0</v>
      </c>
      <c r="O186" s="32">
        <f t="shared" si="30"/>
        <v>0</v>
      </c>
      <c r="P186" s="32">
        <f t="shared" si="30"/>
        <v>0</v>
      </c>
      <c r="Q186" s="32">
        <f t="shared" si="30"/>
        <v>0</v>
      </c>
      <c r="R186" s="32">
        <f t="shared" si="30"/>
        <v>0</v>
      </c>
      <c r="S186" s="32">
        <f t="shared" si="30"/>
        <v>0</v>
      </c>
      <c r="T186" s="32">
        <f t="shared" si="30"/>
        <v>0</v>
      </c>
      <c r="U186" s="32">
        <f t="shared" si="30"/>
        <v>0</v>
      </c>
      <c r="V186" s="32">
        <f t="shared" si="30"/>
        <v>0</v>
      </c>
      <c r="W186" s="32">
        <f t="shared" si="30"/>
        <v>0</v>
      </c>
      <c r="X186" s="66">
        <f t="shared" si="30"/>
        <v>1027.32</v>
      </c>
      <c r="Y186" s="168">
        <f>X186/G178*100</f>
        <v>1027.32</v>
      </c>
      <c r="Z186" s="143">
        <v>1343.2128</v>
      </c>
      <c r="AA186" s="171">
        <f t="shared" si="25"/>
        <v>22.695834613960745</v>
      </c>
    </row>
    <row r="187" spans="1:27" ht="16.5" outlineLevel="6" thickBot="1">
      <c r="A187" s="5" t="s">
        <v>123</v>
      </c>
      <c r="B187" s="21">
        <v>951</v>
      </c>
      <c r="C187" s="6" t="s">
        <v>67</v>
      </c>
      <c r="D187" s="6" t="s">
        <v>398</v>
      </c>
      <c r="E187" s="6" t="s">
        <v>122</v>
      </c>
      <c r="F187" s="6"/>
      <c r="G187" s="148">
        <f>G188</f>
        <v>483.585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66"/>
      <c r="Y187" s="168"/>
      <c r="Z187" s="148">
        <f>Z188</f>
        <v>0</v>
      </c>
      <c r="AA187" s="171">
        <f t="shared" si="25"/>
        <v>0</v>
      </c>
    </row>
    <row r="188" spans="1:27" ht="16.5" outlineLevel="6" thickBot="1">
      <c r="A188" s="95" t="s">
        <v>87</v>
      </c>
      <c r="B188" s="91">
        <v>951</v>
      </c>
      <c r="C188" s="92" t="s">
        <v>67</v>
      </c>
      <c r="D188" s="92" t="s">
        <v>398</v>
      </c>
      <c r="E188" s="92" t="s">
        <v>88</v>
      </c>
      <c r="F188" s="92"/>
      <c r="G188" s="143">
        <v>483.585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66"/>
      <c r="Y188" s="168"/>
      <c r="Z188" s="143">
        <v>0</v>
      </c>
      <c r="AA188" s="171">
        <f t="shared" si="25"/>
        <v>0</v>
      </c>
    </row>
    <row r="189" spans="1:27" ht="16.5" outlineLevel="6" thickBot="1">
      <c r="A189" s="116" t="s">
        <v>153</v>
      </c>
      <c r="B189" s="130">
        <v>951</v>
      </c>
      <c r="C189" s="39" t="s">
        <v>154</v>
      </c>
      <c r="D189" s="39" t="s">
        <v>275</v>
      </c>
      <c r="E189" s="39" t="s">
        <v>5</v>
      </c>
      <c r="F189" s="117"/>
      <c r="G189" s="118">
        <f>G190</f>
        <v>1624</v>
      </c>
      <c r="H189" s="34">
        <f aca="true" t="shared" si="31" ref="H189:X189">H195</f>
        <v>0</v>
      </c>
      <c r="I189" s="34">
        <f t="shared" si="31"/>
        <v>0</v>
      </c>
      <c r="J189" s="34">
        <f t="shared" si="31"/>
        <v>0</v>
      </c>
      <c r="K189" s="34">
        <f t="shared" si="31"/>
        <v>0</v>
      </c>
      <c r="L189" s="34">
        <f t="shared" si="31"/>
        <v>0</v>
      </c>
      <c r="M189" s="34">
        <f t="shared" si="31"/>
        <v>0</v>
      </c>
      <c r="N189" s="34">
        <f t="shared" si="31"/>
        <v>0</v>
      </c>
      <c r="O189" s="34">
        <f t="shared" si="31"/>
        <v>0</v>
      </c>
      <c r="P189" s="34">
        <f t="shared" si="31"/>
        <v>0</v>
      </c>
      <c r="Q189" s="34">
        <f t="shared" si="31"/>
        <v>0</v>
      </c>
      <c r="R189" s="34">
        <f t="shared" si="31"/>
        <v>0</v>
      </c>
      <c r="S189" s="34">
        <f t="shared" si="31"/>
        <v>0</v>
      </c>
      <c r="T189" s="34">
        <f t="shared" si="31"/>
        <v>0</v>
      </c>
      <c r="U189" s="34">
        <f t="shared" si="31"/>
        <v>0</v>
      </c>
      <c r="V189" s="34">
        <f t="shared" si="31"/>
        <v>0</v>
      </c>
      <c r="W189" s="34">
        <f t="shared" si="31"/>
        <v>0</v>
      </c>
      <c r="X189" s="67">
        <f t="shared" si="31"/>
        <v>1027.32</v>
      </c>
      <c r="Y189" s="168">
        <f>X189/G179*100</f>
        <v>1027.32</v>
      </c>
      <c r="Z189" s="161">
        <f>Z190</f>
        <v>1373.4</v>
      </c>
      <c r="AA189" s="171">
        <f t="shared" si="25"/>
        <v>84.5689655172414</v>
      </c>
    </row>
    <row r="190" spans="1:27" ht="16.5" outlineLevel="6" thickBot="1">
      <c r="A190" s="30" t="s">
        <v>82</v>
      </c>
      <c r="B190" s="19">
        <v>951</v>
      </c>
      <c r="C190" s="9" t="s">
        <v>83</v>
      </c>
      <c r="D190" s="9" t="s">
        <v>275</v>
      </c>
      <c r="E190" s="9" t="s">
        <v>5</v>
      </c>
      <c r="F190" s="119" t="s">
        <v>5</v>
      </c>
      <c r="G190" s="31">
        <f>G191</f>
        <v>1624</v>
      </c>
      <c r="H190" s="5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81"/>
      <c r="Y190" s="168"/>
      <c r="Z190" s="174">
        <f>Z191</f>
        <v>1373.4</v>
      </c>
      <c r="AA190" s="171">
        <f t="shared" si="25"/>
        <v>84.5689655172414</v>
      </c>
    </row>
    <row r="191" spans="1:27" ht="32.25" outlineLevel="6" thickBot="1">
      <c r="A191" s="111" t="s">
        <v>138</v>
      </c>
      <c r="B191" s="19">
        <v>951</v>
      </c>
      <c r="C191" s="11" t="s">
        <v>83</v>
      </c>
      <c r="D191" s="11" t="s">
        <v>276</v>
      </c>
      <c r="E191" s="11" t="s">
        <v>5</v>
      </c>
      <c r="F191" s="120"/>
      <c r="G191" s="32">
        <f>G192</f>
        <v>1624</v>
      </c>
      <c r="H191" s="5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1"/>
      <c r="Y191" s="168"/>
      <c r="Z191" s="175">
        <f>Z192</f>
        <v>1373.4</v>
      </c>
      <c r="AA191" s="171">
        <f t="shared" si="25"/>
        <v>84.5689655172414</v>
      </c>
    </row>
    <row r="192" spans="1:27" ht="32.25" outlineLevel="6" thickBot="1">
      <c r="A192" s="111" t="s">
        <v>139</v>
      </c>
      <c r="B192" s="19">
        <v>951</v>
      </c>
      <c r="C192" s="11" t="s">
        <v>83</v>
      </c>
      <c r="D192" s="11" t="s">
        <v>277</v>
      </c>
      <c r="E192" s="11" t="s">
        <v>5</v>
      </c>
      <c r="F192" s="120"/>
      <c r="G192" s="32">
        <f>G193</f>
        <v>1624</v>
      </c>
      <c r="H192" s="5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1"/>
      <c r="Y192" s="168"/>
      <c r="Z192" s="175">
        <f>Z193</f>
        <v>1373.4</v>
      </c>
      <c r="AA192" s="171">
        <f t="shared" si="25"/>
        <v>84.5689655172414</v>
      </c>
    </row>
    <row r="193" spans="1:27" ht="32.25" outlineLevel="6" thickBot="1">
      <c r="A193" s="88" t="s">
        <v>38</v>
      </c>
      <c r="B193" s="89">
        <v>951</v>
      </c>
      <c r="C193" s="90" t="s">
        <v>83</v>
      </c>
      <c r="D193" s="90" t="s">
        <v>303</v>
      </c>
      <c r="E193" s="90" t="s">
        <v>5</v>
      </c>
      <c r="F193" s="121" t="s">
        <v>5</v>
      </c>
      <c r="G193" s="35">
        <f>G194</f>
        <v>1624</v>
      </c>
      <c r="H193" s="5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81"/>
      <c r="Y193" s="168"/>
      <c r="Z193" s="176">
        <f>Z194</f>
        <v>1373.4</v>
      </c>
      <c r="AA193" s="171">
        <f t="shared" si="25"/>
        <v>84.5689655172414</v>
      </c>
    </row>
    <row r="194" spans="1:27" ht="16.5" outlineLevel="6" thickBot="1">
      <c r="A194" s="33" t="s">
        <v>118</v>
      </c>
      <c r="B194" s="132">
        <v>951</v>
      </c>
      <c r="C194" s="6" t="s">
        <v>83</v>
      </c>
      <c r="D194" s="6" t="s">
        <v>303</v>
      </c>
      <c r="E194" s="6" t="s">
        <v>117</v>
      </c>
      <c r="F194" s="115" t="s">
        <v>155</v>
      </c>
      <c r="G194" s="34">
        <v>1624</v>
      </c>
      <c r="H194" s="5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1"/>
      <c r="Y194" s="168"/>
      <c r="Z194" s="177">
        <v>1373.4</v>
      </c>
      <c r="AA194" s="171">
        <f t="shared" si="25"/>
        <v>84.5689655172414</v>
      </c>
    </row>
    <row r="195" spans="1:27" ht="32.25" outlineLevel="6" thickBot="1">
      <c r="A195" s="107" t="s">
        <v>52</v>
      </c>
      <c r="B195" s="18">
        <v>951</v>
      </c>
      <c r="C195" s="14" t="s">
        <v>51</v>
      </c>
      <c r="D195" s="14" t="s">
        <v>275</v>
      </c>
      <c r="E195" s="14" t="s">
        <v>5</v>
      </c>
      <c r="F195" s="14"/>
      <c r="G195" s="15">
        <f aca="true" t="shared" si="32" ref="G195:G200">G196</f>
        <v>50</v>
      </c>
      <c r="H195" s="27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45"/>
      <c r="X195" s="64">
        <v>1027.32</v>
      </c>
      <c r="Y195" s="168">
        <f aca="true" t="shared" si="33" ref="Y195:Y200">X195/G189*100</f>
        <v>63.25862068965517</v>
      </c>
      <c r="Z195" s="141">
        <f aca="true" t="shared" si="34" ref="Z195:Z200">Z196</f>
        <v>0</v>
      </c>
      <c r="AA195" s="171">
        <f t="shared" si="25"/>
        <v>0</v>
      </c>
    </row>
    <row r="196" spans="1:27" ht="18" customHeight="1" outlineLevel="6" thickBot="1">
      <c r="A196" s="8" t="s">
        <v>31</v>
      </c>
      <c r="B196" s="19">
        <v>951</v>
      </c>
      <c r="C196" s="9" t="s">
        <v>10</v>
      </c>
      <c r="D196" s="9" t="s">
        <v>275</v>
      </c>
      <c r="E196" s="9" t="s">
        <v>5</v>
      </c>
      <c r="F196" s="9"/>
      <c r="G196" s="10">
        <f t="shared" si="32"/>
        <v>50</v>
      </c>
      <c r="H196" s="29" t="e">
        <f>H197+#REF!</f>
        <v>#REF!</v>
      </c>
      <c r="I196" s="29" t="e">
        <f>I197+#REF!</f>
        <v>#REF!</v>
      </c>
      <c r="J196" s="29" t="e">
        <f>J197+#REF!</f>
        <v>#REF!</v>
      </c>
      <c r="K196" s="29" t="e">
        <f>K197+#REF!</f>
        <v>#REF!</v>
      </c>
      <c r="L196" s="29" t="e">
        <f>L197+#REF!</f>
        <v>#REF!</v>
      </c>
      <c r="M196" s="29" t="e">
        <f>M197+#REF!</f>
        <v>#REF!</v>
      </c>
      <c r="N196" s="29" t="e">
        <f>N197+#REF!</f>
        <v>#REF!</v>
      </c>
      <c r="O196" s="29" t="e">
        <f>O197+#REF!</f>
        <v>#REF!</v>
      </c>
      <c r="P196" s="29" t="e">
        <f>P197+#REF!</f>
        <v>#REF!</v>
      </c>
      <c r="Q196" s="29" t="e">
        <f>Q197+#REF!</f>
        <v>#REF!</v>
      </c>
      <c r="R196" s="29" t="e">
        <f>R197+#REF!</f>
        <v>#REF!</v>
      </c>
      <c r="S196" s="29" t="e">
        <f>S197+#REF!</f>
        <v>#REF!</v>
      </c>
      <c r="T196" s="29" t="e">
        <f>T197+#REF!</f>
        <v>#REF!</v>
      </c>
      <c r="U196" s="29" t="e">
        <f>U197+#REF!</f>
        <v>#REF!</v>
      </c>
      <c r="V196" s="29" t="e">
        <f>V197+#REF!</f>
        <v>#REF!</v>
      </c>
      <c r="W196" s="29" t="e">
        <f>W197+#REF!</f>
        <v>#REF!</v>
      </c>
      <c r="X196" s="72" t="e">
        <f>X197+#REF!</f>
        <v>#REF!</v>
      </c>
      <c r="Y196" s="168" t="e">
        <f t="shared" si="33"/>
        <v>#REF!</v>
      </c>
      <c r="Z196" s="142">
        <f t="shared" si="34"/>
        <v>0</v>
      </c>
      <c r="AA196" s="171">
        <f t="shared" si="25"/>
        <v>0</v>
      </c>
    </row>
    <row r="197" spans="1:27" ht="34.5" customHeight="1" outlineLevel="3" thickBot="1">
      <c r="A197" s="111" t="s">
        <v>138</v>
      </c>
      <c r="B197" s="19">
        <v>951</v>
      </c>
      <c r="C197" s="9" t="s">
        <v>10</v>
      </c>
      <c r="D197" s="9" t="s">
        <v>276</v>
      </c>
      <c r="E197" s="9" t="s">
        <v>5</v>
      </c>
      <c r="F197" s="9"/>
      <c r="G197" s="10">
        <f t="shared" si="32"/>
        <v>50</v>
      </c>
      <c r="H197" s="31">
        <f aca="true" t="shared" si="35" ref="H197:X199">H198</f>
        <v>0</v>
      </c>
      <c r="I197" s="31">
        <f t="shared" si="35"/>
        <v>0</v>
      </c>
      <c r="J197" s="31">
        <f t="shared" si="35"/>
        <v>0</v>
      </c>
      <c r="K197" s="31">
        <f t="shared" si="35"/>
        <v>0</v>
      </c>
      <c r="L197" s="31">
        <f t="shared" si="35"/>
        <v>0</v>
      </c>
      <c r="M197" s="31">
        <f t="shared" si="35"/>
        <v>0</v>
      </c>
      <c r="N197" s="31">
        <f t="shared" si="35"/>
        <v>0</v>
      </c>
      <c r="O197" s="31">
        <f t="shared" si="35"/>
        <v>0</v>
      </c>
      <c r="P197" s="31">
        <f t="shared" si="35"/>
        <v>0</v>
      </c>
      <c r="Q197" s="31">
        <f t="shared" si="35"/>
        <v>0</v>
      </c>
      <c r="R197" s="31">
        <f t="shared" si="35"/>
        <v>0</v>
      </c>
      <c r="S197" s="31">
        <f t="shared" si="35"/>
        <v>0</v>
      </c>
      <c r="T197" s="31">
        <f t="shared" si="35"/>
        <v>0</v>
      </c>
      <c r="U197" s="31">
        <f t="shared" si="35"/>
        <v>0</v>
      </c>
      <c r="V197" s="31">
        <f t="shared" si="35"/>
        <v>0</v>
      </c>
      <c r="W197" s="31">
        <f t="shared" si="35"/>
        <v>0</v>
      </c>
      <c r="X197" s="65">
        <f t="shared" si="35"/>
        <v>67.348</v>
      </c>
      <c r="Y197" s="168">
        <f t="shared" si="33"/>
        <v>4.147044334975369</v>
      </c>
      <c r="Z197" s="142">
        <f t="shared" si="34"/>
        <v>0</v>
      </c>
      <c r="AA197" s="171">
        <f t="shared" si="25"/>
        <v>0</v>
      </c>
    </row>
    <row r="198" spans="1:27" ht="18.75" customHeight="1" outlineLevel="3" thickBot="1">
      <c r="A198" s="111" t="s">
        <v>139</v>
      </c>
      <c r="B198" s="19">
        <v>951</v>
      </c>
      <c r="C198" s="11" t="s">
        <v>10</v>
      </c>
      <c r="D198" s="11" t="s">
        <v>277</v>
      </c>
      <c r="E198" s="11" t="s">
        <v>5</v>
      </c>
      <c r="F198" s="11"/>
      <c r="G198" s="12">
        <f t="shared" si="32"/>
        <v>50</v>
      </c>
      <c r="H198" s="32">
        <f t="shared" si="35"/>
        <v>0</v>
      </c>
      <c r="I198" s="32">
        <f t="shared" si="35"/>
        <v>0</v>
      </c>
      <c r="J198" s="32">
        <f t="shared" si="35"/>
        <v>0</v>
      </c>
      <c r="K198" s="32">
        <f t="shared" si="35"/>
        <v>0</v>
      </c>
      <c r="L198" s="32">
        <f t="shared" si="35"/>
        <v>0</v>
      </c>
      <c r="M198" s="32">
        <f t="shared" si="35"/>
        <v>0</v>
      </c>
      <c r="N198" s="32">
        <f t="shared" si="35"/>
        <v>0</v>
      </c>
      <c r="O198" s="32">
        <f t="shared" si="35"/>
        <v>0</v>
      </c>
      <c r="P198" s="32">
        <f t="shared" si="35"/>
        <v>0</v>
      </c>
      <c r="Q198" s="32">
        <f t="shared" si="35"/>
        <v>0</v>
      </c>
      <c r="R198" s="32">
        <f t="shared" si="35"/>
        <v>0</v>
      </c>
      <c r="S198" s="32">
        <f t="shared" si="35"/>
        <v>0</v>
      </c>
      <c r="T198" s="32">
        <f t="shared" si="35"/>
        <v>0</v>
      </c>
      <c r="U198" s="32">
        <f t="shared" si="35"/>
        <v>0</v>
      </c>
      <c r="V198" s="32">
        <f t="shared" si="35"/>
        <v>0</v>
      </c>
      <c r="W198" s="32">
        <f t="shared" si="35"/>
        <v>0</v>
      </c>
      <c r="X198" s="66">
        <f t="shared" si="35"/>
        <v>67.348</v>
      </c>
      <c r="Y198" s="168">
        <f t="shared" si="33"/>
        <v>4.147044334975369</v>
      </c>
      <c r="Z198" s="145">
        <f t="shared" si="34"/>
        <v>0</v>
      </c>
      <c r="AA198" s="171">
        <f t="shared" si="25"/>
        <v>0</v>
      </c>
    </row>
    <row r="199" spans="1:27" ht="33.75" customHeight="1" outlineLevel="4" thickBot="1">
      <c r="A199" s="93" t="s">
        <v>156</v>
      </c>
      <c r="B199" s="89">
        <v>951</v>
      </c>
      <c r="C199" s="90" t="s">
        <v>10</v>
      </c>
      <c r="D199" s="90" t="s">
        <v>304</v>
      </c>
      <c r="E199" s="90" t="s">
        <v>5</v>
      </c>
      <c r="F199" s="90"/>
      <c r="G199" s="16">
        <f t="shared" si="32"/>
        <v>50</v>
      </c>
      <c r="H199" s="34">
        <f t="shared" si="35"/>
        <v>0</v>
      </c>
      <c r="I199" s="34">
        <f t="shared" si="35"/>
        <v>0</v>
      </c>
      <c r="J199" s="34">
        <f t="shared" si="35"/>
        <v>0</v>
      </c>
      <c r="K199" s="34">
        <f t="shared" si="35"/>
        <v>0</v>
      </c>
      <c r="L199" s="34">
        <f t="shared" si="35"/>
        <v>0</v>
      </c>
      <c r="M199" s="34">
        <f t="shared" si="35"/>
        <v>0</v>
      </c>
      <c r="N199" s="34">
        <f t="shared" si="35"/>
        <v>0</v>
      </c>
      <c r="O199" s="34">
        <f t="shared" si="35"/>
        <v>0</v>
      </c>
      <c r="P199" s="34">
        <f t="shared" si="35"/>
        <v>0</v>
      </c>
      <c r="Q199" s="34">
        <f t="shared" si="35"/>
        <v>0</v>
      </c>
      <c r="R199" s="34">
        <f t="shared" si="35"/>
        <v>0</v>
      </c>
      <c r="S199" s="34">
        <f t="shared" si="35"/>
        <v>0</v>
      </c>
      <c r="T199" s="34">
        <f t="shared" si="35"/>
        <v>0</v>
      </c>
      <c r="U199" s="34">
        <f t="shared" si="35"/>
        <v>0</v>
      </c>
      <c r="V199" s="34">
        <f t="shared" si="35"/>
        <v>0</v>
      </c>
      <c r="W199" s="34">
        <f t="shared" si="35"/>
        <v>0</v>
      </c>
      <c r="X199" s="67">
        <f t="shared" si="35"/>
        <v>67.348</v>
      </c>
      <c r="Y199" s="168">
        <f t="shared" si="33"/>
        <v>4.147044334975369</v>
      </c>
      <c r="Z199" s="144">
        <f t="shared" si="34"/>
        <v>0</v>
      </c>
      <c r="AA199" s="171">
        <f t="shared" si="25"/>
        <v>0</v>
      </c>
    </row>
    <row r="200" spans="1:27" ht="32.25" outlineLevel="5" thickBot="1">
      <c r="A200" s="5" t="s">
        <v>101</v>
      </c>
      <c r="B200" s="21">
        <v>951</v>
      </c>
      <c r="C200" s="6" t="s">
        <v>10</v>
      </c>
      <c r="D200" s="6" t="s">
        <v>304</v>
      </c>
      <c r="E200" s="6" t="s">
        <v>95</v>
      </c>
      <c r="F200" s="6"/>
      <c r="G200" s="7">
        <f t="shared" si="32"/>
        <v>50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4">
        <v>67.348</v>
      </c>
      <c r="Y200" s="168">
        <f t="shared" si="33"/>
        <v>4.147044334975369</v>
      </c>
      <c r="Z200" s="148">
        <f t="shared" si="34"/>
        <v>0</v>
      </c>
      <c r="AA200" s="171">
        <f t="shared" si="25"/>
        <v>0</v>
      </c>
    </row>
    <row r="201" spans="1:27" ht="32.25" outlineLevel="5" thickBot="1">
      <c r="A201" s="87" t="s">
        <v>103</v>
      </c>
      <c r="B201" s="91">
        <v>951</v>
      </c>
      <c r="C201" s="92" t="s">
        <v>10</v>
      </c>
      <c r="D201" s="92" t="s">
        <v>304</v>
      </c>
      <c r="E201" s="92" t="s">
        <v>97</v>
      </c>
      <c r="F201" s="92"/>
      <c r="G201" s="97">
        <v>50</v>
      </c>
      <c r="H201" s="5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4"/>
      <c r="Y201" s="168"/>
      <c r="Z201" s="143">
        <v>0</v>
      </c>
      <c r="AA201" s="171">
        <f t="shared" si="25"/>
        <v>0</v>
      </c>
    </row>
    <row r="202" spans="1:27" ht="19.5" outlineLevel="6" thickBot="1">
      <c r="A202" s="107" t="s">
        <v>50</v>
      </c>
      <c r="B202" s="18">
        <v>951</v>
      </c>
      <c r="C202" s="14" t="s">
        <v>49</v>
      </c>
      <c r="D202" s="14" t="s">
        <v>275</v>
      </c>
      <c r="E202" s="14" t="s">
        <v>5</v>
      </c>
      <c r="F202" s="14"/>
      <c r="G202" s="15">
        <f>G212+G232+G203</f>
        <v>23685.882999999998</v>
      </c>
      <c r="H202" s="29" t="e">
        <f aca="true" t="shared" si="36" ref="H202:X202">H203+H211</f>
        <v>#REF!</v>
      </c>
      <c r="I202" s="29" t="e">
        <f t="shared" si="36"/>
        <v>#REF!</v>
      </c>
      <c r="J202" s="29" t="e">
        <f t="shared" si="36"/>
        <v>#REF!</v>
      </c>
      <c r="K202" s="29" t="e">
        <f t="shared" si="36"/>
        <v>#REF!</v>
      </c>
      <c r="L202" s="29" t="e">
        <f t="shared" si="36"/>
        <v>#REF!</v>
      </c>
      <c r="M202" s="29" t="e">
        <f t="shared" si="36"/>
        <v>#REF!</v>
      </c>
      <c r="N202" s="29" t="e">
        <f t="shared" si="36"/>
        <v>#REF!</v>
      </c>
      <c r="O202" s="29" t="e">
        <f t="shared" si="36"/>
        <v>#REF!</v>
      </c>
      <c r="P202" s="29" t="e">
        <f t="shared" si="36"/>
        <v>#REF!</v>
      </c>
      <c r="Q202" s="29" t="e">
        <f t="shared" si="36"/>
        <v>#REF!</v>
      </c>
      <c r="R202" s="29" t="e">
        <f t="shared" si="36"/>
        <v>#REF!</v>
      </c>
      <c r="S202" s="29" t="e">
        <f t="shared" si="36"/>
        <v>#REF!</v>
      </c>
      <c r="T202" s="29" t="e">
        <f t="shared" si="36"/>
        <v>#REF!</v>
      </c>
      <c r="U202" s="29" t="e">
        <f t="shared" si="36"/>
        <v>#REF!</v>
      </c>
      <c r="V202" s="29" t="e">
        <f t="shared" si="36"/>
        <v>#REF!</v>
      </c>
      <c r="W202" s="29" t="e">
        <f t="shared" si="36"/>
        <v>#REF!</v>
      </c>
      <c r="X202" s="72" t="e">
        <f t="shared" si="36"/>
        <v>#REF!</v>
      </c>
      <c r="Y202" s="168" t="e">
        <f>X202/G196*100</f>
        <v>#REF!</v>
      </c>
      <c r="Z202" s="141">
        <f>Z212+Z232+Z203</f>
        <v>2928.5714500000004</v>
      </c>
      <c r="AA202" s="171">
        <f t="shared" si="25"/>
        <v>12.364206350255131</v>
      </c>
    </row>
    <row r="203" spans="1:27" ht="16.5" outlineLevel="6" thickBot="1">
      <c r="A203" s="79" t="s">
        <v>223</v>
      </c>
      <c r="B203" s="19">
        <v>951</v>
      </c>
      <c r="C203" s="9" t="s">
        <v>225</v>
      </c>
      <c r="D203" s="9" t="s">
        <v>275</v>
      </c>
      <c r="E203" s="9" t="s">
        <v>5</v>
      </c>
      <c r="F203" s="9"/>
      <c r="G203" s="142">
        <f>G204</f>
        <v>1644.64</v>
      </c>
      <c r="H203" s="31">
        <f aca="true" t="shared" si="37" ref="H203:X204">H204</f>
        <v>0</v>
      </c>
      <c r="I203" s="31">
        <f t="shared" si="37"/>
        <v>0</v>
      </c>
      <c r="J203" s="31">
        <f t="shared" si="37"/>
        <v>0</v>
      </c>
      <c r="K203" s="31">
        <f t="shared" si="37"/>
        <v>0</v>
      </c>
      <c r="L203" s="31">
        <f t="shared" si="37"/>
        <v>0</v>
      </c>
      <c r="M203" s="31">
        <f t="shared" si="37"/>
        <v>0</v>
      </c>
      <c r="N203" s="31">
        <f t="shared" si="37"/>
        <v>0</v>
      </c>
      <c r="O203" s="31">
        <f t="shared" si="37"/>
        <v>0</v>
      </c>
      <c r="P203" s="31">
        <f t="shared" si="37"/>
        <v>0</v>
      </c>
      <c r="Q203" s="31">
        <f t="shared" si="37"/>
        <v>0</v>
      </c>
      <c r="R203" s="31">
        <f t="shared" si="37"/>
        <v>0</v>
      </c>
      <c r="S203" s="31">
        <f t="shared" si="37"/>
        <v>0</v>
      </c>
      <c r="T203" s="31">
        <f t="shared" si="37"/>
        <v>0</v>
      </c>
      <c r="U203" s="31">
        <f t="shared" si="37"/>
        <v>0</v>
      </c>
      <c r="V203" s="31">
        <f t="shared" si="37"/>
        <v>0</v>
      </c>
      <c r="W203" s="31">
        <f t="shared" si="37"/>
        <v>0</v>
      </c>
      <c r="X203" s="65">
        <f t="shared" si="37"/>
        <v>0</v>
      </c>
      <c r="Y203" s="168">
        <f>X203/G197*100</f>
        <v>0</v>
      </c>
      <c r="Z203" s="142">
        <f>Z204</f>
        <v>0</v>
      </c>
      <c r="AA203" s="171">
        <f t="shared" si="25"/>
        <v>0</v>
      </c>
    </row>
    <row r="204" spans="1:27" ht="32.25" outlineLevel="6" thickBot="1">
      <c r="A204" s="111" t="s">
        <v>138</v>
      </c>
      <c r="B204" s="19">
        <v>951</v>
      </c>
      <c r="C204" s="9" t="s">
        <v>225</v>
      </c>
      <c r="D204" s="9" t="s">
        <v>276</v>
      </c>
      <c r="E204" s="9" t="s">
        <v>5</v>
      </c>
      <c r="F204" s="9"/>
      <c r="G204" s="142">
        <f>G205</f>
        <v>1644.64</v>
      </c>
      <c r="H204" s="32">
        <f t="shared" si="37"/>
        <v>0</v>
      </c>
      <c r="I204" s="32">
        <f t="shared" si="37"/>
        <v>0</v>
      </c>
      <c r="J204" s="32">
        <f t="shared" si="37"/>
        <v>0</v>
      </c>
      <c r="K204" s="32">
        <f t="shared" si="37"/>
        <v>0</v>
      </c>
      <c r="L204" s="32">
        <f t="shared" si="37"/>
        <v>0</v>
      </c>
      <c r="M204" s="32">
        <f t="shared" si="37"/>
        <v>0</v>
      </c>
      <c r="N204" s="32">
        <f t="shared" si="37"/>
        <v>0</v>
      </c>
      <c r="O204" s="32">
        <f t="shared" si="37"/>
        <v>0</v>
      </c>
      <c r="P204" s="32">
        <f t="shared" si="37"/>
        <v>0</v>
      </c>
      <c r="Q204" s="32">
        <f t="shared" si="37"/>
        <v>0</v>
      </c>
      <c r="R204" s="32">
        <f t="shared" si="37"/>
        <v>0</v>
      </c>
      <c r="S204" s="32">
        <f t="shared" si="37"/>
        <v>0</v>
      </c>
      <c r="T204" s="32">
        <f t="shared" si="37"/>
        <v>0</v>
      </c>
      <c r="U204" s="32">
        <f t="shared" si="37"/>
        <v>0</v>
      </c>
      <c r="V204" s="32">
        <f t="shared" si="37"/>
        <v>0</v>
      </c>
      <c r="W204" s="32">
        <f t="shared" si="37"/>
        <v>0</v>
      </c>
      <c r="X204" s="66">
        <f t="shared" si="37"/>
        <v>0</v>
      </c>
      <c r="Y204" s="168">
        <f>X204/G198*100</f>
        <v>0</v>
      </c>
      <c r="Z204" s="142">
        <f>Z205</f>
        <v>0</v>
      </c>
      <c r="AA204" s="171">
        <f aca="true" t="shared" si="38" ref="AA204:AA267">Z204/G204*100</f>
        <v>0</v>
      </c>
    </row>
    <row r="205" spans="1:27" ht="32.25" outlineLevel="6" thickBot="1">
      <c r="A205" s="111" t="s">
        <v>139</v>
      </c>
      <c r="B205" s="19">
        <v>951</v>
      </c>
      <c r="C205" s="9" t="s">
        <v>225</v>
      </c>
      <c r="D205" s="9" t="s">
        <v>277</v>
      </c>
      <c r="E205" s="9" t="s">
        <v>5</v>
      </c>
      <c r="F205" s="9"/>
      <c r="G205" s="142">
        <f>G209+G206</f>
        <v>1644.64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4">
        <v>0</v>
      </c>
      <c r="Y205" s="168">
        <f>X205/G199*100</f>
        <v>0</v>
      </c>
      <c r="Z205" s="142">
        <f>Z209+Z206</f>
        <v>0</v>
      </c>
      <c r="AA205" s="171">
        <f t="shared" si="38"/>
        <v>0</v>
      </c>
    </row>
    <row r="206" spans="1:27" ht="48" outlineLevel="6" thickBot="1">
      <c r="A206" s="113" t="s">
        <v>414</v>
      </c>
      <c r="B206" s="89">
        <v>951</v>
      </c>
      <c r="C206" s="90" t="s">
        <v>225</v>
      </c>
      <c r="D206" s="90" t="s">
        <v>415</v>
      </c>
      <c r="E206" s="90" t="s">
        <v>5</v>
      </c>
      <c r="F206" s="90"/>
      <c r="G206" s="144">
        <f>G207</f>
        <v>1243.68</v>
      </c>
      <c r="H206" s="5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4"/>
      <c r="Y206" s="168"/>
      <c r="Z206" s="144">
        <f>Z207</f>
        <v>0</v>
      </c>
      <c r="AA206" s="171">
        <f t="shared" si="38"/>
        <v>0</v>
      </c>
    </row>
    <row r="207" spans="1:27" ht="32.25" outlineLevel="6" thickBot="1">
      <c r="A207" s="5" t="s">
        <v>101</v>
      </c>
      <c r="B207" s="21">
        <v>951</v>
      </c>
      <c r="C207" s="6" t="s">
        <v>225</v>
      </c>
      <c r="D207" s="6" t="s">
        <v>415</v>
      </c>
      <c r="E207" s="6" t="s">
        <v>95</v>
      </c>
      <c r="F207" s="6"/>
      <c r="G207" s="148">
        <f>G208</f>
        <v>1243.68</v>
      </c>
      <c r="H207" s="5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4"/>
      <c r="Y207" s="168"/>
      <c r="Z207" s="148">
        <f>Z208</f>
        <v>0</v>
      </c>
      <c r="AA207" s="171">
        <f t="shared" si="38"/>
        <v>0</v>
      </c>
    </row>
    <row r="208" spans="1:27" ht="32.25" outlineLevel="6" thickBot="1">
      <c r="A208" s="87" t="s">
        <v>103</v>
      </c>
      <c r="B208" s="91">
        <v>951</v>
      </c>
      <c r="C208" s="92" t="s">
        <v>225</v>
      </c>
      <c r="D208" s="165" t="s">
        <v>415</v>
      </c>
      <c r="E208" s="165" t="s">
        <v>97</v>
      </c>
      <c r="F208" s="92"/>
      <c r="G208" s="143">
        <v>1243.68</v>
      </c>
      <c r="H208" s="5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4"/>
      <c r="Y208" s="168"/>
      <c r="Z208" s="143">
        <v>0</v>
      </c>
      <c r="AA208" s="171">
        <f t="shared" si="38"/>
        <v>0</v>
      </c>
    </row>
    <row r="209" spans="1:27" ht="48" outlineLevel="6" thickBot="1">
      <c r="A209" s="113" t="s">
        <v>224</v>
      </c>
      <c r="B209" s="89">
        <v>951</v>
      </c>
      <c r="C209" s="90" t="s">
        <v>225</v>
      </c>
      <c r="D209" s="90" t="s">
        <v>305</v>
      </c>
      <c r="E209" s="90" t="s">
        <v>5</v>
      </c>
      <c r="F209" s="90"/>
      <c r="G209" s="144">
        <f>G210</f>
        <v>400.96</v>
      </c>
      <c r="H209" s="5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4"/>
      <c r="Y209" s="168"/>
      <c r="Z209" s="144">
        <f>Z210</f>
        <v>0</v>
      </c>
      <c r="AA209" s="171">
        <f t="shared" si="38"/>
        <v>0</v>
      </c>
    </row>
    <row r="210" spans="1:27" ht="32.25" outlineLevel="6" thickBot="1">
      <c r="A210" s="5" t="s">
        <v>101</v>
      </c>
      <c r="B210" s="21">
        <v>951</v>
      </c>
      <c r="C210" s="6" t="s">
        <v>225</v>
      </c>
      <c r="D210" s="6" t="s">
        <v>305</v>
      </c>
      <c r="E210" s="6" t="s">
        <v>95</v>
      </c>
      <c r="F210" s="6"/>
      <c r="G210" s="148">
        <f>G211</f>
        <v>400.96</v>
      </c>
      <c r="H210" s="5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4"/>
      <c r="Y210" s="168"/>
      <c r="Z210" s="148">
        <f>Z211</f>
        <v>0</v>
      </c>
      <c r="AA210" s="171">
        <f t="shared" si="38"/>
        <v>0</v>
      </c>
    </row>
    <row r="211" spans="1:27" ht="32.25" outlineLevel="3" thickBot="1">
      <c r="A211" s="87" t="s">
        <v>103</v>
      </c>
      <c r="B211" s="91">
        <v>951</v>
      </c>
      <c r="C211" s="92" t="s">
        <v>225</v>
      </c>
      <c r="D211" s="92" t="s">
        <v>305</v>
      </c>
      <c r="E211" s="92" t="s">
        <v>97</v>
      </c>
      <c r="F211" s="92"/>
      <c r="G211" s="143">
        <v>400.96</v>
      </c>
      <c r="H211" s="31" t="e">
        <f>H218+H221+H240+#REF!</f>
        <v>#REF!</v>
      </c>
      <c r="I211" s="31" t="e">
        <f>I218+I221+I240+#REF!</f>
        <v>#REF!</v>
      </c>
      <c r="J211" s="31" t="e">
        <f>J218+J221+J240+#REF!</f>
        <v>#REF!</v>
      </c>
      <c r="K211" s="31" t="e">
        <f>K218+K221+K240+#REF!</f>
        <v>#REF!</v>
      </c>
      <c r="L211" s="31" t="e">
        <f>L218+L221+L240+#REF!</f>
        <v>#REF!</v>
      </c>
      <c r="M211" s="31" t="e">
        <f>M218+M221+M240+#REF!</f>
        <v>#REF!</v>
      </c>
      <c r="N211" s="31" t="e">
        <f>N218+N221+N240+#REF!</f>
        <v>#REF!</v>
      </c>
      <c r="O211" s="31" t="e">
        <f>O218+O221+O240+#REF!</f>
        <v>#REF!</v>
      </c>
      <c r="P211" s="31" t="e">
        <f>P218+P221+P240+#REF!</f>
        <v>#REF!</v>
      </c>
      <c r="Q211" s="31" t="e">
        <f>Q218+Q221+Q240+#REF!</f>
        <v>#REF!</v>
      </c>
      <c r="R211" s="31" t="e">
        <f>R218+R221+R240+#REF!</f>
        <v>#REF!</v>
      </c>
      <c r="S211" s="31" t="e">
        <f>S218+S221+S240+#REF!</f>
        <v>#REF!</v>
      </c>
      <c r="T211" s="31" t="e">
        <f>T218+T221+T240+#REF!</f>
        <v>#REF!</v>
      </c>
      <c r="U211" s="31" t="e">
        <f>U218+U221+U240+#REF!</f>
        <v>#REF!</v>
      </c>
      <c r="V211" s="31" t="e">
        <f>V218+V221+V240+#REF!</f>
        <v>#REF!</v>
      </c>
      <c r="W211" s="31" t="e">
        <f>W218+W221+W240+#REF!</f>
        <v>#REF!</v>
      </c>
      <c r="X211" s="65" t="e">
        <f>X218+X221+X240+#REF!</f>
        <v>#REF!</v>
      </c>
      <c r="Y211" s="168" t="e">
        <f>X211/G202*100</f>
        <v>#REF!</v>
      </c>
      <c r="Z211" s="143">
        <v>0</v>
      </c>
      <c r="AA211" s="171">
        <f t="shared" si="38"/>
        <v>0</v>
      </c>
    </row>
    <row r="212" spans="1:27" ht="16.5" outlineLevel="3" thickBot="1">
      <c r="A212" s="111" t="s">
        <v>157</v>
      </c>
      <c r="B212" s="19">
        <v>951</v>
      </c>
      <c r="C212" s="9" t="s">
        <v>55</v>
      </c>
      <c r="D212" s="9" t="s">
        <v>275</v>
      </c>
      <c r="E212" s="9" t="s">
        <v>5</v>
      </c>
      <c r="F212" s="9"/>
      <c r="G212" s="10">
        <f>G213+G225</f>
        <v>21705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5"/>
      <c r="Y212" s="168"/>
      <c r="Z212" s="142">
        <f>Z213+Z225</f>
        <v>2900.5714500000004</v>
      </c>
      <c r="AA212" s="171">
        <f t="shared" si="38"/>
        <v>13.363609536973051</v>
      </c>
    </row>
    <row r="213" spans="1:27" ht="32.25" outlineLevel="3" thickBot="1">
      <c r="A213" s="8" t="s">
        <v>239</v>
      </c>
      <c r="B213" s="19">
        <v>951</v>
      </c>
      <c r="C213" s="11" t="s">
        <v>55</v>
      </c>
      <c r="D213" s="11" t="s">
        <v>306</v>
      </c>
      <c r="E213" s="11" t="s">
        <v>5</v>
      </c>
      <c r="F213" s="11"/>
      <c r="G213" s="12">
        <f>G214+G222+G217+G220</f>
        <v>18600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5"/>
      <c r="Y213" s="168"/>
      <c r="Z213" s="145">
        <f>Z214+Z222+Z217+Z220</f>
        <v>2900.5714500000004</v>
      </c>
      <c r="AA213" s="171">
        <f t="shared" si="38"/>
        <v>15.594470161290324</v>
      </c>
    </row>
    <row r="214" spans="1:27" ht="63.75" outlineLevel="3" thickBot="1">
      <c r="A214" s="93" t="s">
        <v>158</v>
      </c>
      <c r="B214" s="89">
        <v>951</v>
      </c>
      <c r="C214" s="90" t="s">
        <v>55</v>
      </c>
      <c r="D214" s="90" t="s">
        <v>307</v>
      </c>
      <c r="E214" s="90" t="s">
        <v>5</v>
      </c>
      <c r="F214" s="90"/>
      <c r="G214" s="16">
        <f>G215</f>
        <v>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5"/>
      <c r="Y214" s="168"/>
      <c r="Z214" s="144">
        <f>Z215</f>
        <v>0</v>
      </c>
      <c r="AA214" s="171">
        <v>0</v>
      </c>
    </row>
    <row r="215" spans="1:27" ht="32.25" outlineLevel="3" thickBot="1">
      <c r="A215" s="5" t="s">
        <v>101</v>
      </c>
      <c r="B215" s="21">
        <v>951</v>
      </c>
      <c r="C215" s="6" t="s">
        <v>55</v>
      </c>
      <c r="D215" s="6" t="s">
        <v>307</v>
      </c>
      <c r="E215" s="6" t="s">
        <v>95</v>
      </c>
      <c r="F215" s="6"/>
      <c r="G215" s="7">
        <f>G216</f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5"/>
      <c r="Y215" s="168"/>
      <c r="Z215" s="148">
        <f>Z216</f>
        <v>0</v>
      </c>
      <c r="AA215" s="171">
        <v>0</v>
      </c>
    </row>
    <row r="216" spans="1:27" ht="32.25" outlineLevel="3" thickBot="1">
      <c r="A216" s="87" t="s">
        <v>103</v>
      </c>
      <c r="B216" s="91">
        <v>951</v>
      </c>
      <c r="C216" s="92" t="s">
        <v>55</v>
      </c>
      <c r="D216" s="92" t="s">
        <v>307</v>
      </c>
      <c r="E216" s="92" t="s">
        <v>97</v>
      </c>
      <c r="F216" s="92"/>
      <c r="G216" s="97"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5"/>
      <c r="Y216" s="168"/>
      <c r="Z216" s="143">
        <v>0</v>
      </c>
      <c r="AA216" s="171">
        <v>0</v>
      </c>
    </row>
    <row r="217" spans="1:27" ht="63.75" outlineLevel="3" thickBot="1">
      <c r="A217" s="93" t="s">
        <v>232</v>
      </c>
      <c r="B217" s="89">
        <v>951</v>
      </c>
      <c r="C217" s="90" t="s">
        <v>55</v>
      </c>
      <c r="D217" s="90" t="s">
        <v>308</v>
      </c>
      <c r="E217" s="90" t="s">
        <v>5</v>
      </c>
      <c r="F217" s="90"/>
      <c r="G217" s="144">
        <f>G218</f>
        <v>9103.56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5"/>
      <c r="Y217" s="168"/>
      <c r="Z217" s="144">
        <f>Z218</f>
        <v>1843.517</v>
      </c>
      <c r="AA217" s="171">
        <f t="shared" si="38"/>
        <v>20.250506395300302</v>
      </c>
    </row>
    <row r="218" spans="1:27" ht="18.75" customHeight="1" outlineLevel="4" thickBot="1">
      <c r="A218" s="5" t="s">
        <v>101</v>
      </c>
      <c r="B218" s="21">
        <v>951</v>
      </c>
      <c r="C218" s="6" t="s">
        <v>55</v>
      </c>
      <c r="D218" s="6" t="s">
        <v>308</v>
      </c>
      <c r="E218" s="6" t="s">
        <v>95</v>
      </c>
      <c r="F218" s="6"/>
      <c r="G218" s="148">
        <f>G219</f>
        <v>9103.56</v>
      </c>
      <c r="H218" s="32">
        <f aca="true" t="shared" si="39" ref="H218:X218">H219</f>
        <v>0</v>
      </c>
      <c r="I218" s="32">
        <f t="shared" si="39"/>
        <v>0</v>
      </c>
      <c r="J218" s="32">
        <f t="shared" si="39"/>
        <v>0</v>
      </c>
      <c r="K218" s="32">
        <f t="shared" si="39"/>
        <v>0</v>
      </c>
      <c r="L218" s="32">
        <f t="shared" si="39"/>
        <v>0</v>
      </c>
      <c r="M218" s="32">
        <f t="shared" si="39"/>
        <v>0</v>
      </c>
      <c r="N218" s="32">
        <f t="shared" si="39"/>
        <v>0</v>
      </c>
      <c r="O218" s="32">
        <f t="shared" si="39"/>
        <v>0</v>
      </c>
      <c r="P218" s="32">
        <f t="shared" si="39"/>
        <v>0</v>
      </c>
      <c r="Q218" s="32">
        <f t="shared" si="39"/>
        <v>0</v>
      </c>
      <c r="R218" s="32">
        <f t="shared" si="39"/>
        <v>0</v>
      </c>
      <c r="S218" s="32">
        <f t="shared" si="39"/>
        <v>0</v>
      </c>
      <c r="T218" s="32">
        <f t="shared" si="39"/>
        <v>0</v>
      </c>
      <c r="U218" s="32">
        <f t="shared" si="39"/>
        <v>0</v>
      </c>
      <c r="V218" s="32">
        <f t="shared" si="39"/>
        <v>0</v>
      </c>
      <c r="W218" s="32">
        <f t="shared" si="39"/>
        <v>0</v>
      </c>
      <c r="X218" s="66">
        <f t="shared" si="39"/>
        <v>2675.999</v>
      </c>
      <c r="Y218" s="168">
        <f>X218/G212*100</f>
        <v>12.328951854411425</v>
      </c>
      <c r="Z218" s="148">
        <f>Z219</f>
        <v>1843.517</v>
      </c>
      <c r="AA218" s="171">
        <f t="shared" si="38"/>
        <v>20.250506395300302</v>
      </c>
    </row>
    <row r="219" spans="1:27" ht="32.25" outlineLevel="5" thickBot="1">
      <c r="A219" s="87" t="s">
        <v>103</v>
      </c>
      <c r="B219" s="91">
        <v>951</v>
      </c>
      <c r="C219" s="92" t="s">
        <v>55</v>
      </c>
      <c r="D219" s="92" t="s">
        <v>308</v>
      </c>
      <c r="E219" s="92" t="s">
        <v>97</v>
      </c>
      <c r="F219" s="92"/>
      <c r="G219" s="97">
        <v>9103.56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4">
        <v>2675.999</v>
      </c>
      <c r="Y219" s="168">
        <f>X219/G213*100</f>
        <v>14.38709139784946</v>
      </c>
      <c r="Z219" s="143">
        <v>1843.517</v>
      </c>
      <c r="AA219" s="171">
        <f t="shared" si="38"/>
        <v>20.250506395300302</v>
      </c>
    </row>
    <row r="220" spans="1:27" ht="63.75" outlineLevel="5" thickBot="1">
      <c r="A220" s="93" t="s">
        <v>233</v>
      </c>
      <c r="B220" s="89">
        <v>951</v>
      </c>
      <c r="C220" s="90" t="s">
        <v>55</v>
      </c>
      <c r="D220" s="90" t="s">
        <v>309</v>
      </c>
      <c r="E220" s="90" t="s">
        <v>5</v>
      </c>
      <c r="F220" s="90"/>
      <c r="G220" s="144">
        <f>G221</f>
        <v>4996.44</v>
      </c>
      <c r="H220" s="5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4"/>
      <c r="Y220" s="168"/>
      <c r="Z220" s="144">
        <f>Z221</f>
        <v>1057.05445</v>
      </c>
      <c r="AA220" s="171">
        <f t="shared" si="38"/>
        <v>21.156152180352414</v>
      </c>
    </row>
    <row r="221" spans="1:27" ht="32.25" customHeight="1" outlineLevel="6" thickBot="1">
      <c r="A221" s="87" t="s">
        <v>121</v>
      </c>
      <c r="B221" s="91">
        <v>951</v>
      </c>
      <c r="C221" s="92" t="s">
        <v>55</v>
      </c>
      <c r="D221" s="92" t="s">
        <v>309</v>
      </c>
      <c r="E221" s="92" t="s">
        <v>120</v>
      </c>
      <c r="F221" s="92"/>
      <c r="G221" s="143">
        <v>4996.44</v>
      </c>
      <c r="H221" s="32">
        <f aca="true" t="shared" si="40" ref="H221:X221">H222</f>
        <v>0</v>
      </c>
      <c r="I221" s="32">
        <f t="shared" si="40"/>
        <v>0</v>
      </c>
      <c r="J221" s="32">
        <f t="shared" si="40"/>
        <v>0</v>
      </c>
      <c r="K221" s="32">
        <f t="shared" si="40"/>
        <v>0</v>
      </c>
      <c r="L221" s="32">
        <f t="shared" si="40"/>
        <v>0</v>
      </c>
      <c r="M221" s="32">
        <f t="shared" si="40"/>
        <v>0</v>
      </c>
      <c r="N221" s="32">
        <f t="shared" si="40"/>
        <v>0</v>
      </c>
      <c r="O221" s="32">
        <f t="shared" si="40"/>
        <v>0</v>
      </c>
      <c r="P221" s="32">
        <f t="shared" si="40"/>
        <v>0</v>
      </c>
      <c r="Q221" s="32">
        <f t="shared" si="40"/>
        <v>0</v>
      </c>
      <c r="R221" s="32">
        <f t="shared" si="40"/>
        <v>0</v>
      </c>
      <c r="S221" s="32">
        <f t="shared" si="40"/>
        <v>0</v>
      </c>
      <c r="T221" s="32">
        <f t="shared" si="40"/>
        <v>0</v>
      </c>
      <c r="U221" s="32">
        <f t="shared" si="40"/>
        <v>0</v>
      </c>
      <c r="V221" s="32">
        <f t="shared" si="40"/>
        <v>0</v>
      </c>
      <c r="W221" s="32">
        <f t="shared" si="40"/>
        <v>0</v>
      </c>
      <c r="X221" s="66">
        <f t="shared" si="40"/>
        <v>110.26701</v>
      </c>
      <c r="Y221" s="168" t="e">
        <f>X221/G215*100</f>
        <v>#DIV/0!</v>
      </c>
      <c r="Z221" s="143">
        <v>1057.05445</v>
      </c>
      <c r="AA221" s="171">
        <f t="shared" si="38"/>
        <v>21.156152180352414</v>
      </c>
    </row>
    <row r="222" spans="1:27" ht="32.25" outlineLevel="4" thickBot="1">
      <c r="A222" s="147" t="s">
        <v>217</v>
      </c>
      <c r="B222" s="89">
        <v>951</v>
      </c>
      <c r="C222" s="90" t="s">
        <v>55</v>
      </c>
      <c r="D222" s="90" t="s">
        <v>310</v>
      </c>
      <c r="E222" s="90" t="s">
        <v>5</v>
      </c>
      <c r="F222" s="90"/>
      <c r="G222" s="144">
        <f>G223</f>
        <v>4500</v>
      </c>
      <c r="H222" s="34">
        <f aca="true" t="shared" si="41" ref="H222:X222">H238</f>
        <v>0</v>
      </c>
      <c r="I222" s="34">
        <f t="shared" si="41"/>
        <v>0</v>
      </c>
      <c r="J222" s="34">
        <f t="shared" si="41"/>
        <v>0</v>
      </c>
      <c r="K222" s="34">
        <f t="shared" si="41"/>
        <v>0</v>
      </c>
      <c r="L222" s="34">
        <f t="shared" si="41"/>
        <v>0</v>
      </c>
      <c r="M222" s="34">
        <f t="shared" si="41"/>
        <v>0</v>
      </c>
      <c r="N222" s="34">
        <f t="shared" si="41"/>
        <v>0</v>
      </c>
      <c r="O222" s="34">
        <f t="shared" si="41"/>
        <v>0</v>
      </c>
      <c r="P222" s="34">
        <f t="shared" si="41"/>
        <v>0</v>
      </c>
      <c r="Q222" s="34">
        <f t="shared" si="41"/>
        <v>0</v>
      </c>
      <c r="R222" s="34">
        <f t="shared" si="41"/>
        <v>0</v>
      </c>
      <c r="S222" s="34">
        <f t="shared" si="41"/>
        <v>0</v>
      </c>
      <c r="T222" s="34">
        <f t="shared" si="41"/>
        <v>0</v>
      </c>
      <c r="U222" s="34">
        <f t="shared" si="41"/>
        <v>0</v>
      </c>
      <c r="V222" s="34">
        <f t="shared" si="41"/>
        <v>0</v>
      </c>
      <c r="W222" s="34">
        <f t="shared" si="41"/>
        <v>0</v>
      </c>
      <c r="X222" s="67">
        <f t="shared" si="41"/>
        <v>110.26701</v>
      </c>
      <c r="Y222" s="168" t="e">
        <f>X222/G216*100</f>
        <v>#DIV/0!</v>
      </c>
      <c r="Z222" s="144">
        <f>Z223</f>
        <v>0</v>
      </c>
      <c r="AA222" s="171">
        <f t="shared" si="38"/>
        <v>0</v>
      </c>
    </row>
    <row r="223" spans="1:27" ht="32.25" outlineLevel="4" thickBot="1">
      <c r="A223" s="5" t="s">
        <v>101</v>
      </c>
      <c r="B223" s="21">
        <v>951</v>
      </c>
      <c r="C223" s="6" t="s">
        <v>55</v>
      </c>
      <c r="D223" s="6" t="s">
        <v>310</v>
      </c>
      <c r="E223" s="6" t="s">
        <v>95</v>
      </c>
      <c r="F223" s="6"/>
      <c r="G223" s="148">
        <f>G224</f>
        <v>4500</v>
      </c>
      <c r="H223" s="5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1"/>
      <c r="Y223" s="168"/>
      <c r="Z223" s="148">
        <f>Z224</f>
        <v>0</v>
      </c>
      <c r="AA223" s="171">
        <f t="shared" si="38"/>
        <v>0</v>
      </c>
    </row>
    <row r="224" spans="1:27" ht="32.25" outlineLevel="4" thickBot="1">
      <c r="A224" s="87" t="s">
        <v>103</v>
      </c>
      <c r="B224" s="91">
        <v>951</v>
      </c>
      <c r="C224" s="92" t="s">
        <v>55</v>
      </c>
      <c r="D224" s="92" t="s">
        <v>310</v>
      </c>
      <c r="E224" s="92" t="s">
        <v>97</v>
      </c>
      <c r="F224" s="92"/>
      <c r="G224" s="143">
        <v>4500</v>
      </c>
      <c r="H224" s="5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1"/>
      <c r="Y224" s="168"/>
      <c r="Z224" s="143">
        <v>0</v>
      </c>
      <c r="AA224" s="171">
        <f t="shared" si="38"/>
        <v>0</v>
      </c>
    </row>
    <row r="225" spans="1:27" ht="32.25" outlineLevel="4" thickBot="1">
      <c r="A225" s="8" t="s">
        <v>240</v>
      </c>
      <c r="B225" s="19">
        <v>951</v>
      </c>
      <c r="C225" s="9" t="s">
        <v>55</v>
      </c>
      <c r="D225" s="9" t="s">
        <v>311</v>
      </c>
      <c r="E225" s="9" t="s">
        <v>5</v>
      </c>
      <c r="F225" s="9"/>
      <c r="G225" s="142">
        <f>G226+G229</f>
        <v>3105</v>
      </c>
      <c r="H225" s="5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1"/>
      <c r="Y225" s="168"/>
      <c r="Z225" s="142">
        <f>Z226+Z229</f>
        <v>0</v>
      </c>
      <c r="AA225" s="171">
        <f t="shared" si="38"/>
        <v>0</v>
      </c>
    </row>
    <row r="226" spans="1:27" ht="32.25" outlineLevel="4" thickBot="1">
      <c r="A226" s="93" t="s">
        <v>399</v>
      </c>
      <c r="B226" s="89">
        <v>951</v>
      </c>
      <c r="C226" s="90" t="s">
        <v>55</v>
      </c>
      <c r="D226" s="90" t="s">
        <v>317</v>
      </c>
      <c r="E226" s="90" t="s">
        <v>5</v>
      </c>
      <c r="F226" s="90"/>
      <c r="G226" s="144">
        <f>G227</f>
        <v>621</v>
      </c>
      <c r="H226" s="5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1"/>
      <c r="Y226" s="168"/>
      <c r="Z226" s="144">
        <f>Z227</f>
        <v>0</v>
      </c>
      <c r="AA226" s="171">
        <f t="shared" si="38"/>
        <v>0</v>
      </c>
    </row>
    <row r="227" spans="1:27" ht="48" outlineLevel="4" thickBot="1">
      <c r="A227" s="5" t="s">
        <v>162</v>
      </c>
      <c r="B227" s="21">
        <v>951</v>
      </c>
      <c r="C227" s="6" t="s">
        <v>55</v>
      </c>
      <c r="D227" s="6" t="s">
        <v>317</v>
      </c>
      <c r="E227" s="6" t="s">
        <v>95</v>
      </c>
      <c r="F227" s="6"/>
      <c r="G227" s="148">
        <f>G228</f>
        <v>621</v>
      </c>
      <c r="H227" s="5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1"/>
      <c r="Y227" s="168"/>
      <c r="Z227" s="148">
        <f>Z228</f>
        <v>0</v>
      </c>
      <c r="AA227" s="171">
        <f t="shared" si="38"/>
        <v>0</v>
      </c>
    </row>
    <row r="228" spans="1:27" ht="32.25" outlineLevel="4" thickBot="1">
      <c r="A228" s="87" t="s">
        <v>101</v>
      </c>
      <c r="B228" s="91">
        <v>951</v>
      </c>
      <c r="C228" s="92" t="s">
        <v>55</v>
      </c>
      <c r="D228" s="92" t="s">
        <v>317</v>
      </c>
      <c r="E228" s="92" t="s">
        <v>97</v>
      </c>
      <c r="F228" s="92"/>
      <c r="G228" s="143">
        <v>621</v>
      </c>
      <c r="H228" s="5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1"/>
      <c r="Y228" s="168"/>
      <c r="Z228" s="143">
        <v>0</v>
      </c>
      <c r="AA228" s="171">
        <f t="shared" si="38"/>
        <v>0</v>
      </c>
    </row>
    <row r="229" spans="1:27" ht="95.25" outlineLevel="4" thickBot="1">
      <c r="A229" s="147" t="s">
        <v>216</v>
      </c>
      <c r="B229" s="89">
        <v>951</v>
      </c>
      <c r="C229" s="90" t="s">
        <v>55</v>
      </c>
      <c r="D229" s="90" t="s">
        <v>312</v>
      </c>
      <c r="E229" s="90" t="s">
        <v>5</v>
      </c>
      <c r="F229" s="90"/>
      <c r="G229" s="144">
        <f>G230</f>
        <v>2484</v>
      </c>
      <c r="H229" s="5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1"/>
      <c r="Y229" s="168"/>
      <c r="Z229" s="144">
        <f>Z230</f>
        <v>0</v>
      </c>
      <c r="AA229" s="171">
        <f t="shared" si="38"/>
        <v>0</v>
      </c>
    </row>
    <row r="230" spans="1:27" ht="32.25" outlineLevel="4" thickBot="1">
      <c r="A230" s="5" t="s">
        <v>101</v>
      </c>
      <c r="B230" s="21">
        <v>951</v>
      </c>
      <c r="C230" s="6" t="s">
        <v>55</v>
      </c>
      <c r="D230" s="6" t="s">
        <v>312</v>
      </c>
      <c r="E230" s="6" t="s">
        <v>95</v>
      </c>
      <c r="F230" s="6"/>
      <c r="G230" s="148">
        <f>G231</f>
        <v>2484</v>
      </c>
      <c r="H230" s="5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1"/>
      <c r="Y230" s="168"/>
      <c r="Z230" s="148">
        <f>Z231</f>
        <v>0</v>
      </c>
      <c r="AA230" s="171">
        <f t="shared" si="38"/>
        <v>0</v>
      </c>
    </row>
    <row r="231" spans="1:27" ht="32.25" outlineLevel="4" thickBot="1">
      <c r="A231" s="87" t="s">
        <v>103</v>
      </c>
      <c r="B231" s="91">
        <v>951</v>
      </c>
      <c r="C231" s="92" t="s">
        <v>55</v>
      </c>
      <c r="D231" s="92" t="s">
        <v>312</v>
      </c>
      <c r="E231" s="92" t="s">
        <v>97</v>
      </c>
      <c r="F231" s="92"/>
      <c r="G231" s="143">
        <v>2484</v>
      </c>
      <c r="H231" s="5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1"/>
      <c r="Y231" s="168"/>
      <c r="Z231" s="143">
        <v>0</v>
      </c>
      <c r="AA231" s="171">
        <f t="shared" si="38"/>
        <v>0</v>
      </c>
    </row>
    <row r="232" spans="1:27" ht="16.5" outlineLevel="4" thickBot="1">
      <c r="A232" s="8" t="s">
        <v>32</v>
      </c>
      <c r="B232" s="19">
        <v>951</v>
      </c>
      <c r="C232" s="9" t="s">
        <v>11</v>
      </c>
      <c r="D232" s="9" t="s">
        <v>275</v>
      </c>
      <c r="E232" s="9" t="s">
        <v>5</v>
      </c>
      <c r="F232" s="9"/>
      <c r="G232" s="142">
        <f>G233+G238</f>
        <v>336.243</v>
      </c>
      <c r="H232" s="5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1"/>
      <c r="Y232" s="168"/>
      <c r="Z232" s="142">
        <f>Z233+Z238</f>
        <v>28</v>
      </c>
      <c r="AA232" s="171">
        <f t="shared" si="38"/>
        <v>8.327310903126609</v>
      </c>
    </row>
    <row r="233" spans="1:27" ht="32.25" outlineLevel="4" thickBot="1">
      <c r="A233" s="111" t="s">
        <v>138</v>
      </c>
      <c r="B233" s="19">
        <v>951</v>
      </c>
      <c r="C233" s="9" t="s">
        <v>11</v>
      </c>
      <c r="D233" s="9" t="s">
        <v>276</v>
      </c>
      <c r="E233" s="9" t="s">
        <v>5</v>
      </c>
      <c r="F233" s="9"/>
      <c r="G233" s="142">
        <f>G234</f>
        <v>200</v>
      </c>
      <c r="H233" s="5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1"/>
      <c r="Y233" s="168"/>
      <c r="Z233" s="142">
        <f>Z234</f>
        <v>28</v>
      </c>
      <c r="AA233" s="171">
        <f t="shared" si="38"/>
        <v>14.000000000000002</v>
      </c>
    </row>
    <row r="234" spans="1:27" ht="32.25" outlineLevel="4" thickBot="1">
      <c r="A234" s="111" t="s">
        <v>139</v>
      </c>
      <c r="B234" s="19">
        <v>951</v>
      </c>
      <c r="C234" s="9" t="s">
        <v>11</v>
      </c>
      <c r="D234" s="9" t="s">
        <v>276</v>
      </c>
      <c r="E234" s="9" t="s">
        <v>5</v>
      </c>
      <c r="F234" s="9"/>
      <c r="G234" s="142">
        <f>G235</f>
        <v>200</v>
      </c>
      <c r="H234" s="5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1"/>
      <c r="Y234" s="168"/>
      <c r="Z234" s="142">
        <f>Z235</f>
        <v>28</v>
      </c>
      <c r="AA234" s="171">
        <f t="shared" si="38"/>
        <v>14.000000000000002</v>
      </c>
    </row>
    <row r="235" spans="1:27" ht="48" outlineLevel="4" thickBot="1">
      <c r="A235" s="113" t="s">
        <v>159</v>
      </c>
      <c r="B235" s="89">
        <v>951</v>
      </c>
      <c r="C235" s="106" t="s">
        <v>11</v>
      </c>
      <c r="D235" s="106" t="s">
        <v>313</v>
      </c>
      <c r="E235" s="106" t="s">
        <v>5</v>
      </c>
      <c r="F235" s="106"/>
      <c r="G235" s="150">
        <f>G236</f>
        <v>200</v>
      </c>
      <c r="H235" s="5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1"/>
      <c r="Y235" s="168"/>
      <c r="Z235" s="150">
        <f>Z236</f>
        <v>28</v>
      </c>
      <c r="AA235" s="171">
        <f t="shared" si="38"/>
        <v>14.000000000000002</v>
      </c>
    </row>
    <row r="236" spans="1:27" ht="32.25" outlineLevel="4" thickBot="1">
      <c r="A236" s="5" t="s">
        <v>101</v>
      </c>
      <c r="B236" s="21">
        <v>951</v>
      </c>
      <c r="C236" s="6" t="s">
        <v>11</v>
      </c>
      <c r="D236" s="6" t="s">
        <v>313</v>
      </c>
      <c r="E236" s="6" t="s">
        <v>95</v>
      </c>
      <c r="F236" s="6"/>
      <c r="G236" s="148">
        <f>G237</f>
        <v>200</v>
      </c>
      <c r="H236" s="5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1"/>
      <c r="Y236" s="168"/>
      <c r="Z236" s="148">
        <f>Z237</f>
        <v>28</v>
      </c>
      <c r="AA236" s="171">
        <f t="shared" si="38"/>
        <v>14.000000000000002</v>
      </c>
    </row>
    <row r="237" spans="1:27" ht="32.25" outlineLevel="4" thickBot="1">
      <c r="A237" s="87" t="s">
        <v>103</v>
      </c>
      <c r="B237" s="91">
        <v>951</v>
      </c>
      <c r="C237" s="92" t="s">
        <v>11</v>
      </c>
      <c r="D237" s="92" t="s">
        <v>313</v>
      </c>
      <c r="E237" s="92" t="s">
        <v>97</v>
      </c>
      <c r="F237" s="92"/>
      <c r="G237" s="143">
        <v>200</v>
      </c>
      <c r="H237" s="5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81"/>
      <c r="Y237" s="168"/>
      <c r="Z237" s="143">
        <v>28</v>
      </c>
      <c r="AA237" s="171">
        <f t="shared" si="38"/>
        <v>14.000000000000002</v>
      </c>
    </row>
    <row r="238" spans="1:27" ht="16.5" outlineLevel="5" thickBot="1">
      <c r="A238" s="13" t="s">
        <v>149</v>
      </c>
      <c r="B238" s="19">
        <v>951</v>
      </c>
      <c r="C238" s="9" t="s">
        <v>11</v>
      </c>
      <c r="D238" s="9" t="s">
        <v>275</v>
      </c>
      <c r="E238" s="9" t="s">
        <v>5</v>
      </c>
      <c r="F238" s="9"/>
      <c r="G238" s="142">
        <f>G239+G245</f>
        <v>136.243</v>
      </c>
      <c r="H238" s="2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4"/>
      <c r="X238" s="64">
        <v>110.26701</v>
      </c>
      <c r="Y238" s="168">
        <f>X238/G232*100</f>
        <v>32.793845522434665</v>
      </c>
      <c r="Z238" s="142">
        <f>Z239+Z245</f>
        <v>0</v>
      </c>
      <c r="AA238" s="171">
        <f t="shared" si="38"/>
        <v>0</v>
      </c>
    </row>
    <row r="239" spans="1:27" ht="32.25" outlineLevel="5" thickBot="1">
      <c r="A239" s="93" t="s">
        <v>241</v>
      </c>
      <c r="B239" s="89">
        <v>951</v>
      </c>
      <c r="C239" s="90" t="s">
        <v>11</v>
      </c>
      <c r="D239" s="90" t="s">
        <v>314</v>
      </c>
      <c r="E239" s="90" t="s">
        <v>5</v>
      </c>
      <c r="F239" s="90"/>
      <c r="G239" s="144">
        <f>G240+G243+G244</f>
        <v>136.243</v>
      </c>
      <c r="H239" s="2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44"/>
      <c r="X239" s="64"/>
      <c r="Y239" s="168"/>
      <c r="Z239" s="144">
        <f>Z240+Z243+Z244</f>
        <v>0</v>
      </c>
      <c r="AA239" s="171">
        <f t="shared" si="38"/>
        <v>0</v>
      </c>
    </row>
    <row r="240" spans="1:27" ht="48" outlineLevel="5" thickBot="1">
      <c r="A240" s="5" t="s">
        <v>160</v>
      </c>
      <c r="B240" s="21">
        <v>951</v>
      </c>
      <c r="C240" s="6" t="s">
        <v>11</v>
      </c>
      <c r="D240" s="6" t="s">
        <v>315</v>
      </c>
      <c r="E240" s="6" t="s">
        <v>5</v>
      </c>
      <c r="F240" s="6"/>
      <c r="G240" s="148">
        <f>G241</f>
        <v>50</v>
      </c>
      <c r="H240" s="31">
        <f aca="true" t="shared" si="42" ref="H240:X240">H241</f>
        <v>0</v>
      </c>
      <c r="I240" s="31">
        <f t="shared" si="42"/>
        <v>0</v>
      </c>
      <c r="J240" s="31">
        <f t="shared" si="42"/>
        <v>0</v>
      </c>
      <c r="K240" s="31">
        <f t="shared" si="42"/>
        <v>0</v>
      </c>
      <c r="L240" s="31">
        <f t="shared" si="42"/>
        <v>0</v>
      </c>
      <c r="M240" s="31">
        <f t="shared" si="42"/>
        <v>0</v>
      </c>
      <c r="N240" s="31">
        <f t="shared" si="42"/>
        <v>0</v>
      </c>
      <c r="O240" s="31">
        <f t="shared" si="42"/>
        <v>0</v>
      </c>
      <c r="P240" s="31">
        <f t="shared" si="42"/>
        <v>0</v>
      </c>
      <c r="Q240" s="31">
        <f t="shared" si="42"/>
        <v>0</v>
      </c>
      <c r="R240" s="31">
        <f t="shared" si="42"/>
        <v>0</v>
      </c>
      <c r="S240" s="31">
        <f t="shared" si="42"/>
        <v>0</v>
      </c>
      <c r="T240" s="31">
        <f t="shared" si="42"/>
        <v>0</v>
      </c>
      <c r="U240" s="31">
        <f t="shared" si="42"/>
        <v>0</v>
      </c>
      <c r="V240" s="31">
        <f t="shared" si="42"/>
        <v>0</v>
      </c>
      <c r="W240" s="31">
        <f t="shared" si="42"/>
        <v>0</v>
      </c>
      <c r="X240" s="65">
        <f t="shared" si="42"/>
        <v>2639.87191</v>
      </c>
      <c r="Y240" s="168">
        <f>X240/G234*100</f>
        <v>1319.935955</v>
      </c>
      <c r="Z240" s="148">
        <f>Z241</f>
        <v>0</v>
      </c>
      <c r="AA240" s="171">
        <f t="shared" si="38"/>
        <v>0</v>
      </c>
    </row>
    <row r="241" spans="1:27" ht="32.25" outlineLevel="5" thickBot="1">
      <c r="A241" s="87" t="s">
        <v>101</v>
      </c>
      <c r="B241" s="91">
        <v>951</v>
      </c>
      <c r="C241" s="92" t="s">
        <v>11</v>
      </c>
      <c r="D241" s="92" t="s">
        <v>315</v>
      </c>
      <c r="E241" s="92" t="s">
        <v>95</v>
      </c>
      <c r="F241" s="92"/>
      <c r="G241" s="143">
        <f>G242</f>
        <v>50</v>
      </c>
      <c r="H241" s="2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4"/>
      <c r="X241" s="64">
        <v>2639.87191</v>
      </c>
      <c r="Y241" s="168">
        <f>X241/G235*100</f>
        <v>1319.935955</v>
      </c>
      <c r="Z241" s="143">
        <f>Z242</f>
        <v>0</v>
      </c>
      <c r="AA241" s="171">
        <f t="shared" si="38"/>
        <v>0</v>
      </c>
    </row>
    <row r="242" spans="1:27" ht="32.25" outlineLevel="5" thickBot="1">
      <c r="A242" s="87" t="s">
        <v>103</v>
      </c>
      <c r="B242" s="91">
        <v>951</v>
      </c>
      <c r="C242" s="92" t="s">
        <v>11</v>
      </c>
      <c r="D242" s="92" t="s">
        <v>315</v>
      </c>
      <c r="E242" s="92" t="s">
        <v>97</v>
      </c>
      <c r="F242" s="92"/>
      <c r="G242" s="143">
        <v>50</v>
      </c>
      <c r="H242" s="5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4"/>
      <c r="Y242" s="168"/>
      <c r="Z242" s="143">
        <v>0</v>
      </c>
      <c r="AA242" s="171">
        <f t="shared" si="38"/>
        <v>0</v>
      </c>
    </row>
    <row r="243" spans="1:27" ht="32.25" outlineLevel="5" thickBot="1">
      <c r="A243" s="5" t="s">
        <v>161</v>
      </c>
      <c r="B243" s="21">
        <v>951</v>
      </c>
      <c r="C243" s="6" t="s">
        <v>11</v>
      </c>
      <c r="D243" s="6" t="s">
        <v>316</v>
      </c>
      <c r="E243" s="6" t="s">
        <v>119</v>
      </c>
      <c r="F243" s="6"/>
      <c r="G243" s="148">
        <v>50</v>
      </c>
      <c r="H243" s="5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4"/>
      <c r="Y243" s="168"/>
      <c r="Z243" s="148">
        <v>0</v>
      </c>
      <c r="AA243" s="171">
        <f t="shared" si="38"/>
        <v>0</v>
      </c>
    </row>
    <row r="244" spans="1:27" ht="32.25" outlineLevel="5" thickBot="1">
      <c r="A244" s="5" t="s">
        <v>218</v>
      </c>
      <c r="B244" s="21">
        <v>951</v>
      </c>
      <c r="C244" s="6" t="s">
        <v>11</v>
      </c>
      <c r="D244" s="6" t="s">
        <v>400</v>
      </c>
      <c r="E244" s="6" t="s">
        <v>119</v>
      </c>
      <c r="F244" s="6"/>
      <c r="G244" s="148">
        <v>36.243</v>
      </c>
      <c r="H244" s="5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4"/>
      <c r="Y244" s="168"/>
      <c r="Z244" s="148">
        <v>0</v>
      </c>
      <c r="AA244" s="171">
        <f t="shared" si="38"/>
        <v>0</v>
      </c>
    </row>
    <row r="245" spans="1:27" ht="32.25" outlineLevel="5" thickBot="1">
      <c r="A245" s="93" t="s">
        <v>240</v>
      </c>
      <c r="B245" s="89">
        <v>951</v>
      </c>
      <c r="C245" s="90" t="s">
        <v>11</v>
      </c>
      <c r="D245" s="90" t="s">
        <v>311</v>
      </c>
      <c r="E245" s="90" t="s">
        <v>5</v>
      </c>
      <c r="F245" s="90"/>
      <c r="G245" s="16">
        <f>G246</f>
        <v>0</v>
      </c>
      <c r="H245" s="5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4"/>
      <c r="Y245" s="168"/>
      <c r="Z245" s="144">
        <f>Z246</f>
        <v>0</v>
      </c>
      <c r="AA245" s="171">
        <v>0</v>
      </c>
    </row>
    <row r="246" spans="1:27" ht="48" outlineLevel="5" thickBot="1">
      <c r="A246" s="5" t="s">
        <v>162</v>
      </c>
      <c r="B246" s="21">
        <v>951</v>
      </c>
      <c r="C246" s="6" t="s">
        <v>11</v>
      </c>
      <c r="D246" s="6" t="s">
        <v>317</v>
      </c>
      <c r="E246" s="6" t="s">
        <v>5</v>
      </c>
      <c r="F246" s="6"/>
      <c r="G246" s="7">
        <f>G247</f>
        <v>0</v>
      </c>
      <c r="H246" s="5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4"/>
      <c r="Y246" s="168"/>
      <c r="Z246" s="148">
        <f>Z247</f>
        <v>0</v>
      </c>
      <c r="AA246" s="171">
        <v>0</v>
      </c>
    </row>
    <row r="247" spans="1:27" ht="32.25" outlineLevel="5" thickBot="1">
      <c r="A247" s="87" t="s">
        <v>101</v>
      </c>
      <c r="B247" s="91">
        <v>951</v>
      </c>
      <c r="C247" s="92" t="s">
        <v>11</v>
      </c>
      <c r="D247" s="92" t="s">
        <v>317</v>
      </c>
      <c r="E247" s="92" t="s">
        <v>95</v>
      </c>
      <c r="F247" s="92"/>
      <c r="G247" s="97">
        <f>G248</f>
        <v>0</v>
      </c>
      <c r="H247" s="5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4"/>
      <c r="Y247" s="168"/>
      <c r="Z247" s="143">
        <f>Z248</f>
        <v>0</v>
      </c>
      <c r="AA247" s="171">
        <v>0</v>
      </c>
    </row>
    <row r="248" spans="1:27" ht="32.25" outlineLevel="6" thickBot="1">
      <c r="A248" s="87" t="s">
        <v>103</v>
      </c>
      <c r="B248" s="91">
        <v>951</v>
      </c>
      <c r="C248" s="92" t="s">
        <v>11</v>
      </c>
      <c r="D248" s="92" t="s">
        <v>317</v>
      </c>
      <c r="E248" s="92" t="s">
        <v>97</v>
      </c>
      <c r="F248" s="92"/>
      <c r="G248" s="97">
        <v>0</v>
      </c>
      <c r="H248" s="29" t="e">
        <f>#REF!+H249</f>
        <v>#REF!</v>
      </c>
      <c r="I248" s="29" t="e">
        <f>#REF!+I249</f>
        <v>#REF!</v>
      </c>
      <c r="J248" s="29" t="e">
        <f>#REF!+J249</f>
        <v>#REF!</v>
      </c>
      <c r="K248" s="29" t="e">
        <f>#REF!+K249</f>
        <v>#REF!</v>
      </c>
      <c r="L248" s="29" t="e">
        <f>#REF!+L249</f>
        <v>#REF!</v>
      </c>
      <c r="M248" s="29" t="e">
        <f>#REF!+M249</f>
        <v>#REF!</v>
      </c>
      <c r="N248" s="29" t="e">
        <f>#REF!+N249</f>
        <v>#REF!</v>
      </c>
      <c r="O248" s="29" t="e">
        <f>#REF!+O249</f>
        <v>#REF!</v>
      </c>
      <c r="P248" s="29" t="e">
        <f>#REF!+P249</f>
        <v>#REF!</v>
      </c>
      <c r="Q248" s="29" t="e">
        <f>#REF!+Q249</f>
        <v>#REF!</v>
      </c>
      <c r="R248" s="29" t="e">
        <f>#REF!+R249</f>
        <v>#REF!</v>
      </c>
      <c r="S248" s="29" t="e">
        <f>#REF!+S249</f>
        <v>#REF!</v>
      </c>
      <c r="T248" s="29" t="e">
        <f>#REF!+T249</f>
        <v>#REF!</v>
      </c>
      <c r="U248" s="29" t="e">
        <f>#REF!+U249</f>
        <v>#REF!</v>
      </c>
      <c r="V248" s="29" t="e">
        <f>#REF!+V249</f>
        <v>#REF!</v>
      </c>
      <c r="W248" s="29" t="e">
        <f>#REF!+W249</f>
        <v>#REF!</v>
      </c>
      <c r="X248" s="72" t="e">
        <f>#REF!+X249</f>
        <v>#REF!</v>
      </c>
      <c r="Y248" s="168" t="e">
        <f>X248/G242*100</f>
        <v>#REF!</v>
      </c>
      <c r="Z248" s="143">
        <v>0</v>
      </c>
      <c r="AA248" s="171">
        <v>0</v>
      </c>
    </row>
    <row r="249" spans="1:27" ht="16.5" outlineLevel="3" thickBot="1">
      <c r="A249" s="107" t="s">
        <v>56</v>
      </c>
      <c r="B249" s="18">
        <v>951</v>
      </c>
      <c r="C249" s="39" t="s">
        <v>48</v>
      </c>
      <c r="D249" s="39" t="s">
        <v>275</v>
      </c>
      <c r="E249" s="39" t="s">
        <v>5</v>
      </c>
      <c r="F249" s="39"/>
      <c r="G249" s="161">
        <f>G265+G250+G256</f>
        <v>6067.66897</v>
      </c>
      <c r="H249" s="31">
        <f aca="true" t="shared" si="43" ref="H249:X249">H251+H288</f>
        <v>0</v>
      </c>
      <c r="I249" s="31">
        <f t="shared" si="43"/>
        <v>0</v>
      </c>
      <c r="J249" s="31">
        <f t="shared" si="43"/>
        <v>0</v>
      </c>
      <c r="K249" s="31">
        <f t="shared" si="43"/>
        <v>0</v>
      </c>
      <c r="L249" s="31">
        <f t="shared" si="43"/>
        <v>0</v>
      </c>
      <c r="M249" s="31">
        <f t="shared" si="43"/>
        <v>0</v>
      </c>
      <c r="N249" s="31">
        <f t="shared" si="43"/>
        <v>0</v>
      </c>
      <c r="O249" s="31">
        <f t="shared" si="43"/>
        <v>0</v>
      </c>
      <c r="P249" s="31">
        <f t="shared" si="43"/>
        <v>0</v>
      </c>
      <c r="Q249" s="31">
        <f t="shared" si="43"/>
        <v>0</v>
      </c>
      <c r="R249" s="31">
        <f t="shared" si="43"/>
        <v>0</v>
      </c>
      <c r="S249" s="31">
        <f t="shared" si="43"/>
        <v>0</v>
      </c>
      <c r="T249" s="31">
        <f t="shared" si="43"/>
        <v>0</v>
      </c>
      <c r="U249" s="31">
        <f t="shared" si="43"/>
        <v>0</v>
      </c>
      <c r="V249" s="31">
        <f t="shared" si="43"/>
        <v>0</v>
      </c>
      <c r="W249" s="31">
        <f t="shared" si="43"/>
        <v>0</v>
      </c>
      <c r="X249" s="65">
        <f t="shared" si="43"/>
        <v>5468.4002</v>
      </c>
      <c r="Y249" s="168">
        <f>X249/G243*100</f>
        <v>10936.8004</v>
      </c>
      <c r="Z249" s="161">
        <f>Z265+Z250+Z256</f>
        <v>2344.31432</v>
      </c>
      <c r="AA249" s="171">
        <f t="shared" si="38"/>
        <v>38.636160469380386</v>
      </c>
    </row>
    <row r="250" spans="1:27" ht="16.5" outlineLevel="3" thickBot="1">
      <c r="A250" s="79" t="s">
        <v>228</v>
      </c>
      <c r="B250" s="19">
        <v>951</v>
      </c>
      <c r="C250" s="9" t="s">
        <v>230</v>
      </c>
      <c r="D250" s="9" t="s">
        <v>275</v>
      </c>
      <c r="E250" s="9" t="s">
        <v>5</v>
      </c>
      <c r="F250" s="9"/>
      <c r="G250" s="142">
        <f>G251</f>
        <v>1043.11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65"/>
      <c r="Y250" s="168"/>
      <c r="Z250" s="142">
        <f>Z251</f>
        <v>248.84334</v>
      </c>
      <c r="AA250" s="171">
        <f t="shared" si="38"/>
        <v>23.855905896789412</v>
      </c>
    </row>
    <row r="251" spans="1:27" ht="35.25" customHeight="1" outlineLevel="3" thickBot="1">
      <c r="A251" s="111" t="s">
        <v>138</v>
      </c>
      <c r="B251" s="19">
        <v>951</v>
      </c>
      <c r="C251" s="9" t="s">
        <v>230</v>
      </c>
      <c r="D251" s="9" t="s">
        <v>276</v>
      </c>
      <c r="E251" s="9" t="s">
        <v>5</v>
      </c>
      <c r="F251" s="9"/>
      <c r="G251" s="142">
        <f>G252</f>
        <v>1043.11</v>
      </c>
      <c r="H251" s="32">
        <f aca="true" t="shared" si="44" ref="H251:X251">H252</f>
        <v>0</v>
      </c>
      <c r="I251" s="32">
        <f t="shared" si="44"/>
        <v>0</v>
      </c>
      <c r="J251" s="32">
        <f t="shared" si="44"/>
        <v>0</v>
      </c>
      <c r="K251" s="32">
        <f t="shared" si="44"/>
        <v>0</v>
      </c>
      <c r="L251" s="32">
        <f t="shared" si="44"/>
        <v>0</v>
      </c>
      <c r="M251" s="32">
        <f t="shared" si="44"/>
        <v>0</v>
      </c>
      <c r="N251" s="32">
        <f t="shared" si="44"/>
        <v>0</v>
      </c>
      <c r="O251" s="32">
        <f t="shared" si="44"/>
        <v>0</v>
      </c>
      <c r="P251" s="32">
        <f t="shared" si="44"/>
        <v>0</v>
      </c>
      <c r="Q251" s="32">
        <f t="shared" si="44"/>
        <v>0</v>
      </c>
      <c r="R251" s="32">
        <f t="shared" si="44"/>
        <v>0</v>
      </c>
      <c r="S251" s="32">
        <f t="shared" si="44"/>
        <v>0</v>
      </c>
      <c r="T251" s="32">
        <f t="shared" si="44"/>
        <v>0</v>
      </c>
      <c r="U251" s="32">
        <f t="shared" si="44"/>
        <v>0</v>
      </c>
      <c r="V251" s="32">
        <f t="shared" si="44"/>
        <v>0</v>
      </c>
      <c r="W251" s="32">
        <f t="shared" si="44"/>
        <v>0</v>
      </c>
      <c r="X251" s="66">
        <f t="shared" si="44"/>
        <v>468.4002</v>
      </c>
      <c r="Y251" s="168" t="e">
        <f>X251/G245*100</f>
        <v>#DIV/0!</v>
      </c>
      <c r="Z251" s="142">
        <f>Z252</f>
        <v>248.84334</v>
      </c>
      <c r="AA251" s="171">
        <f t="shared" si="38"/>
        <v>23.855905896789412</v>
      </c>
    </row>
    <row r="252" spans="1:27" ht="32.25" outlineLevel="5" thickBot="1">
      <c r="A252" s="111" t="s">
        <v>139</v>
      </c>
      <c r="B252" s="19">
        <v>951</v>
      </c>
      <c r="C252" s="9" t="s">
        <v>230</v>
      </c>
      <c r="D252" s="9" t="s">
        <v>277</v>
      </c>
      <c r="E252" s="9" t="s">
        <v>5</v>
      </c>
      <c r="F252" s="9"/>
      <c r="G252" s="142">
        <f>G253</f>
        <v>1043.11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4">
        <v>468.4002</v>
      </c>
      <c r="Y252" s="168" t="e">
        <f>X252/G246*100</f>
        <v>#DIV/0!</v>
      </c>
      <c r="Z252" s="142">
        <f>Z253</f>
        <v>248.84334</v>
      </c>
      <c r="AA252" s="171">
        <f t="shared" si="38"/>
        <v>23.855905896789412</v>
      </c>
    </row>
    <row r="253" spans="1:27" ht="16.5" outlineLevel="5" thickBot="1">
      <c r="A253" s="149" t="s">
        <v>229</v>
      </c>
      <c r="B253" s="89">
        <v>951</v>
      </c>
      <c r="C253" s="90" t="s">
        <v>230</v>
      </c>
      <c r="D253" s="90" t="s">
        <v>318</v>
      </c>
      <c r="E253" s="90" t="s">
        <v>5</v>
      </c>
      <c r="F253" s="90"/>
      <c r="G253" s="144">
        <f>G254</f>
        <v>1043.11</v>
      </c>
      <c r="H253" s="5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4"/>
      <c r="Y253" s="168"/>
      <c r="Z253" s="144">
        <f>Z254</f>
        <v>248.84334</v>
      </c>
      <c r="AA253" s="171">
        <f t="shared" si="38"/>
        <v>23.855905896789412</v>
      </c>
    </row>
    <row r="254" spans="1:27" ht="32.25" outlineLevel="5" thickBot="1">
      <c r="A254" s="5" t="s">
        <v>101</v>
      </c>
      <c r="B254" s="21">
        <v>951</v>
      </c>
      <c r="C254" s="6" t="s">
        <v>230</v>
      </c>
      <c r="D254" s="6" t="s">
        <v>318</v>
      </c>
      <c r="E254" s="6" t="s">
        <v>95</v>
      </c>
      <c r="F254" s="6"/>
      <c r="G254" s="148">
        <f>G255</f>
        <v>1043.11</v>
      </c>
      <c r="H254" s="5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4"/>
      <c r="Y254" s="168"/>
      <c r="Z254" s="148">
        <f>Z255</f>
        <v>248.84334</v>
      </c>
      <c r="AA254" s="171">
        <f t="shared" si="38"/>
        <v>23.855905896789412</v>
      </c>
    </row>
    <row r="255" spans="1:27" ht="32.25" outlineLevel="5" thickBot="1">
      <c r="A255" s="87" t="s">
        <v>103</v>
      </c>
      <c r="B255" s="91">
        <v>951</v>
      </c>
      <c r="C255" s="92" t="s">
        <v>230</v>
      </c>
      <c r="D255" s="92" t="s">
        <v>318</v>
      </c>
      <c r="E255" s="92" t="s">
        <v>97</v>
      </c>
      <c r="F255" s="92"/>
      <c r="G255" s="143">
        <v>1043.11</v>
      </c>
      <c r="H255" s="5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4"/>
      <c r="Y255" s="168"/>
      <c r="Z255" s="143">
        <v>248.84334</v>
      </c>
      <c r="AA255" s="171">
        <f t="shared" si="38"/>
        <v>23.855905896789412</v>
      </c>
    </row>
    <row r="256" spans="1:27" ht="16.5" outlineLevel="5" thickBot="1">
      <c r="A256" s="79" t="s">
        <v>259</v>
      </c>
      <c r="B256" s="19">
        <v>951</v>
      </c>
      <c r="C256" s="9" t="s">
        <v>261</v>
      </c>
      <c r="D256" s="9" t="s">
        <v>275</v>
      </c>
      <c r="E256" s="9" t="s">
        <v>5</v>
      </c>
      <c r="F256" s="92"/>
      <c r="G256" s="142">
        <f>G257</f>
        <v>4974.20897</v>
      </c>
      <c r="H256" s="5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4"/>
      <c r="Y256" s="168"/>
      <c r="Z256" s="142">
        <f>Z257</f>
        <v>1895.47098</v>
      </c>
      <c r="AA256" s="171">
        <f t="shared" si="38"/>
        <v>38.10597808479285</v>
      </c>
    </row>
    <row r="257" spans="1:27" ht="16.5" outlineLevel="5" thickBot="1">
      <c r="A257" s="13" t="s">
        <v>163</v>
      </c>
      <c r="B257" s="19">
        <v>951</v>
      </c>
      <c r="C257" s="9" t="s">
        <v>261</v>
      </c>
      <c r="D257" s="9" t="s">
        <v>275</v>
      </c>
      <c r="E257" s="9" t="s">
        <v>5</v>
      </c>
      <c r="F257" s="92"/>
      <c r="G257" s="142">
        <f>G258</f>
        <v>4974.20897</v>
      </c>
      <c r="H257" s="5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4"/>
      <c r="Y257" s="168"/>
      <c r="Z257" s="142">
        <f>Z258</f>
        <v>1895.47098</v>
      </c>
      <c r="AA257" s="171">
        <f t="shared" si="38"/>
        <v>38.10597808479285</v>
      </c>
    </row>
    <row r="258" spans="1:27" ht="32.25" outlineLevel="5" thickBot="1">
      <c r="A258" s="93" t="s">
        <v>242</v>
      </c>
      <c r="B258" s="89">
        <v>951</v>
      </c>
      <c r="C258" s="90" t="s">
        <v>261</v>
      </c>
      <c r="D258" s="90" t="s">
        <v>319</v>
      </c>
      <c r="E258" s="90" t="s">
        <v>5</v>
      </c>
      <c r="F258" s="90"/>
      <c r="G258" s="144">
        <f>G262+G259</f>
        <v>4974.20897</v>
      </c>
      <c r="H258" s="5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4"/>
      <c r="Y258" s="168"/>
      <c r="Z258" s="144">
        <f>Z262+Z259</f>
        <v>1895.47098</v>
      </c>
      <c r="AA258" s="171">
        <f t="shared" si="38"/>
        <v>38.10597808479285</v>
      </c>
    </row>
    <row r="259" spans="1:27" ht="48" outlineLevel="5" thickBot="1">
      <c r="A259" s="5" t="s">
        <v>226</v>
      </c>
      <c r="B259" s="21">
        <v>951</v>
      </c>
      <c r="C259" s="6" t="s">
        <v>261</v>
      </c>
      <c r="D259" s="6" t="s">
        <v>320</v>
      </c>
      <c r="E259" s="6" t="s">
        <v>5</v>
      </c>
      <c r="F259" s="6"/>
      <c r="G259" s="148">
        <f>G260</f>
        <v>3702.33653</v>
      </c>
      <c r="H259" s="5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4"/>
      <c r="Y259" s="168"/>
      <c r="Z259" s="148">
        <f>Z260</f>
        <v>623.59854</v>
      </c>
      <c r="AA259" s="171">
        <f t="shared" si="38"/>
        <v>16.843378092374543</v>
      </c>
    </row>
    <row r="260" spans="1:27" ht="32.25" outlineLevel="5" thickBot="1">
      <c r="A260" s="87" t="s">
        <v>101</v>
      </c>
      <c r="B260" s="91">
        <v>951</v>
      </c>
      <c r="C260" s="92" t="s">
        <v>261</v>
      </c>
      <c r="D260" s="92" t="s">
        <v>320</v>
      </c>
      <c r="E260" s="92" t="s">
        <v>95</v>
      </c>
      <c r="F260" s="92"/>
      <c r="G260" s="143">
        <f>G261</f>
        <v>3702.33653</v>
      </c>
      <c r="H260" s="5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4"/>
      <c r="Y260" s="168"/>
      <c r="Z260" s="143">
        <f>Z261</f>
        <v>623.59854</v>
      </c>
      <c r="AA260" s="171">
        <f t="shared" si="38"/>
        <v>16.843378092374543</v>
      </c>
    </row>
    <row r="261" spans="1:27" ht="32.25" outlineLevel="5" thickBot="1">
      <c r="A261" s="87" t="s">
        <v>103</v>
      </c>
      <c r="B261" s="91">
        <v>951</v>
      </c>
      <c r="C261" s="92" t="s">
        <v>261</v>
      </c>
      <c r="D261" s="92" t="s">
        <v>320</v>
      </c>
      <c r="E261" s="92" t="s">
        <v>97</v>
      </c>
      <c r="F261" s="92"/>
      <c r="G261" s="143">
        <v>3702.33653</v>
      </c>
      <c r="H261" s="5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4"/>
      <c r="Y261" s="168"/>
      <c r="Z261" s="143">
        <v>623.59854</v>
      </c>
      <c r="AA261" s="171">
        <f t="shared" si="38"/>
        <v>16.843378092374543</v>
      </c>
    </row>
    <row r="262" spans="1:27" ht="48" outlineLevel="5" thickBot="1">
      <c r="A262" s="5" t="s">
        <v>260</v>
      </c>
      <c r="B262" s="21">
        <v>951</v>
      </c>
      <c r="C262" s="6" t="s">
        <v>261</v>
      </c>
      <c r="D262" s="6" t="s">
        <v>321</v>
      </c>
      <c r="E262" s="6" t="s">
        <v>5</v>
      </c>
      <c r="F262" s="6"/>
      <c r="G262" s="148">
        <f>G263</f>
        <v>1271.87244</v>
      </c>
      <c r="H262" s="5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4"/>
      <c r="Y262" s="168"/>
      <c r="Z262" s="148">
        <f>Z263</f>
        <v>1271.87244</v>
      </c>
      <c r="AA262" s="171">
        <f t="shared" si="38"/>
        <v>100</v>
      </c>
    </row>
    <row r="263" spans="1:27" ht="32.25" outlineLevel="5" thickBot="1">
      <c r="A263" s="87" t="s">
        <v>101</v>
      </c>
      <c r="B263" s="91">
        <v>951</v>
      </c>
      <c r="C263" s="92" t="s">
        <v>261</v>
      </c>
      <c r="D263" s="92" t="s">
        <v>321</v>
      </c>
      <c r="E263" s="92" t="s">
        <v>95</v>
      </c>
      <c r="F263" s="92"/>
      <c r="G263" s="143">
        <f>G264</f>
        <v>1271.87244</v>
      </c>
      <c r="H263" s="5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4"/>
      <c r="Y263" s="168"/>
      <c r="Z263" s="143">
        <f>Z264</f>
        <v>1271.87244</v>
      </c>
      <c r="AA263" s="171">
        <f t="shared" si="38"/>
        <v>100</v>
      </c>
    </row>
    <row r="264" spans="1:27" ht="32.25" outlineLevel="5" thickBot="1">
      <c r="A264" s="87" t="s">
        <v>103</v>
      </c>
      <c r="B264" s="91">
        <v>951</v>
      </c>
      <c r="C264" s="92" t="s">
        <v>261</v>
      </c>
      <c r="D264" s="92" t="s">
        <v>321</v>
      </c>
      <c r="E264" s="92" t="s">
        <v>97</v>
      </c>
      <c r="F264" s="92"/>
      <c r="G264" s="143">
        <v>1271.87244</v>
      </c>
      <c r="H264" s="5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4"/>
      <c r="Y264" s="168"/>
      <c r="Z264" s="143">
        <v>1271.87244</v>
      </c>
      <c r="AA264" s="171">
        <f t="shared" si="38"/>
        <v>100</v>
      </c>
    </row>
    <row r="265" spans="1:27" ht="32.25" outlineLevel="5" thickBot="1">
      <c r="A265" s="8" t="s">
        <v>33</v>
      </c>
      <c r="B265" s="19">
        <v>951</v>
      </c>
      <c r="C265" s="9" t="s">
        <v>12</v>
      </c>
      <c r="D265" s="9" t="s">
        <v>275</v>
      </c>
      <c r="E265" s="9" t="s">
        <v>5</v>
      </c>
      <c r="F265" s="9"/>
      <c r="G265" s="179">
        <f>G277+G266</f>
        <v>50.35</v>
      </c>
      <c r="H265" s="180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2"/>
      <c r="Y265" s="183"/>
      <c r="Z265" s="179">
        <f>Z277+Z266</f>
        <v>200</v>
      </c>
      <c r="AA265" s="184">
        <f t="shared" si="38"/>
        <v>397.2194637537239</v>
      </c>
    </row>
    <row r="266" spans="1:27" ht="32.25" outlineLevel="5" thickBot="1">
      <c r="A266" s="111" t="s">
        <v>138</v>
      </c>
      <c r="B266" s="19">
        <v>951</v>
      </c>
      <c r="C266" s="9" t="s">
        <v>12</v>
      </c>
      <c r="D266" s="9" t="s">
        <v>276</v>
      </c>
      <c r="E266" s="9" t="s">
        <v>5</v>
      </c>
      <c r="F266" s="9"/>
      <c r="G266" s="10">
        <f>G267</f>
        <v>50.35</v>
      </c>
      <c r="H266" s="5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4"/>
      <c r="Y266" s="168"/>
      <c r="Z266" s="10">
        <f>Z267</f>
        <v>0</v>
      </c>
      <c r="AA266" s="171">
        <f t="shared" si="38"/>
        <v>0</v>
      </c>
    </row>
    <row r="267" spans="1:27" ht="32.25" outlineLevel="5" thickBot="1">
      <c r="A267" s="111" t="s">
        <v>139</v>
      </c>
      <c r="B267" s="19">
        <v>951</v>
      </c>
      <c r="C267" s="9" t="s">
        <v>12</v>
      </c>
      <c r="D267" s="9" t="s">
        <v>277</v>
      </c>
      <c r="E267" s="9" t="s">
        <v>5</v>
      </c>
      <c r="F267" s="9"/>
      <c r="G267" s="10">
        <f>G268+G274</f>
        <v>50.35</v>
      </c>
      <c r="H267" s="5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4"/>
      <c r="Y267" s="168"/>
      <c r="Z267" s="10">
        <f>Z268+Z274</f>
        <v>0</v>
      </c>
      <c r="AA267" s="171">
        <f t="shared" si="38"/>
        <v>0</v>
      </c>
    </row>
    <row r="268" spans="1:27" ht="48" outlineLevel="5" thickBot="1">
      <c r="A268" s="113" t="s">
        <v>204</v>
      </c>
      <c r="B268" s="89">
        <v>951</v>
      </c>
      <c r="C268" s="90" t="s">
        <v>12</v>
      </c>
      <c r="D268" s="90" t="s">
        <v>322</v>
      </c>
      <c r="E268" s="90" t="s">
        <v>5</v>
      </c>
      <c r="F268" s="90"/>
      <c r="G268" s="16">
        <f>G269+G272</f>
        <v>0.35000000000000003</v>
      </c>
      <c r="H268" s="5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4"/>
      <c r="Y268" s="168"/>
      <c r="Z268" s="16">
        <f>Z269+Z272</f>
        <v>0</v>
      </c>
      <c r="AA268" s="171">
        <f aca="true" t="shared" si="45" ref="AA268:AA331">Z268/G268*100</f>
        <v>0</v>
      </c>
    </row>
    <row r="269" spans="1:27" ht="32.25" outlineLevel="5" thickBot="1">
      <c r="A269" s="5" t="s">
        <v>94</v>
      </c>
      <c r="B269" s="21">
        <v>951</v>
      </c>
      <c r="C269" s="6" t="s">
        <v>12</v>
      </c>
      <c r="D269" s="6" t="s">
        <v>322</v>
      </c>
      <c r="E269" s="6" t="s">
        <v>91</v>
      </c>
      <c r="F269" s="6"/>
      <c r="G269" s="7">
        <f>G270+G271</f>
        <v>0.30000000000000004</v>
      </c>
      <c r="H269" s="5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4"/>
      <c r="Y269" s="168"/>
      <c r="Z269" s="7">
        <f>Z270+Z271</f>
        <v>0</v>
      </c>
      <c r="AA269" s="171">
        <f t="shared" si="45"/>
        <v>0</v>
      </c>
    </row>
    <row r="270" spans="1:27" ht="32.25" outlineLevel="5" thickBot="1">
      <c r="A270" s="87" t="s">
        <v>272</v>
      </c>
      <c r="B270" s="91">
        <v>951</v>
      </c>
      <c r="C270" s="92" t="s">
        <v>12</v>
      </c>
      <c r="D270" s="92" t="s">
        <v>322</v>
      </c>
      <c r="E270" s="92" t="s">
        <v>92</v>
      </c>
      <c r="F270" s="92"/>
      <c r="G270" s="97">
        <v>0.23</v>
      </c>
      <c r="H270" s="5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4"/>
      <c r="Y270" s="168"/>
      <c r="Z270" s="97">
        <v>0</v>
      </c>
      <c r="AA270" s="171">
        <f t="shared" si="45"/>
        <v>0</v>
      </c>
    </row>
    <row r="271" spans="1:27" ht="48" outlineLevel="5" thickBot="1">
      <c r="A271" s="87" t="s">
        <v>267</v>
      </c>
      <c r="B271" s="91">
        <v>951</v>
      </c>
      <c r="C271" s="92" t="s">
        <v>12</v>
      </c>
      <c r="D271" s="92" t="s">
        <v>322</v>
      </c>
      <c r="E271" s="92" t="s">
        <v>268</v>
      </c>
      <c r="F271" s="92"/>
      <c r="G271" s="97">
        <v>0.07</v>
      </c>
      <c r="H271" s="5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4"/>
      <c r="Y271" s="168"/>
      <c r="Z271" s="97">
        <v>0</v>
      </c>
      <c r="AA271" s="171">
        <f t="shared" si="45"/>
        <v>0</v>
      </c>
    </row>
    <row r="272" spans="1:27" ht="32.25" outlineLevel="5" thickBot="1">
      <c r="A272" s="5" t="s">
        <v>101</v>
      </c>
      <c r="B272" s="21">
        <v>951</v>
      </c>
      <c r="C272" s="6" t="s">
        <v>12</v>
      </c>
      <c r="D272" s="6" t="s">
        <v>322</v>
      </c>
      <c r="E272" s="6" t="s">
        <v>95</v>
      </c>
      <c r="F272" s="6"/>
      <c r="G272" s="7">
        <f>G273</f>
        <v>0.05</v>
      </c>
      <c r="H272" s="5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4"/>
      <c r="Y272" s="168"/>
      <c r="Z272" s="7">
        <f>Z273</f>
        <v>0</v>
      </c>
      <c r="AA272" s="171">
        <f t="shared" si="45"/>
        <v>0</v>
      </c>
    </row>
    <row r="273" spans="1:27" ht="32.25" outlineLevel="5" thickBot="1">
      <c r="A273" s="87" t="s">
        <v>103</v>
      </c>
      <c r="B273" s="91">
        <v>951</v>
      </c>
      <c r="C273" s="92" t="s">
        <v>12</v>
      </c>
      <c r="D273" s="92" t="s">
        <v>322</v>
      </c>
      <c r="E273" s="92" t="s">
        <v>97</v>
      </c>
      <c r="F273" s="92"/>
      <c r="G273" s="97">
        <v>0.05</v>
      </c>
      <c r="H273" s="5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4"/>
      <c r="Y273" s="168"/>
      <c r="Z273" s="97">
        <v>0</v>
      </c>
      <c r="AA273" s="171">
        <f t="shared" si="45"/>
        <v>0</v>
      </c>
    </row>
    <row r="274" spans="1:27" ht="32.25" outlineLevel="5" thickBot="1">
      <c r="A274" s="93" t="s">
        <v>231</v>
      </c>
      <c r="B274" s="89">
        <v>951</v>
      </c>
      <c r="C274" s="90" t="s">
        <v>12</v>
      </c>
      <c r="D274" s="90" t="s">
        <v>323</v>
      </c>
      <c r="E274" s="90" t="s">
        <v>5</v>
      </c>
      <c r="F274" s="90"/>
      <c r="G274" s="16">
        <f>G275</f>
        <v>50</v>
      </c>
      <c r="H274" s="5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4"/>
      <c r="Y274" s="168"/>
      <c r="Z274" s="16">
        <f>Z275</f>
        <v>0</v>
      </c>
      <c r="AA274" s="171">
        <f t="shared" si="45"/>
        <v>0</v>
      </c>
    </row>
    <row r="275" spans="1:27" ht="32.25" outlineLevel="5" thickBot="1">
      <c r="A275" s="5" t="s">
        <v>101</v>
      </c>
      <c r="B275" s="21">
        <v>951</v>
      </c>
      <c r="C275" s="6" t="s">
        <v>12</v>
      </c>
      <c r="D275" s="6" t="s">
        <v>323</v>
      </c>
      <c r="E275" s="6" t="s">
        <v>95</v>
      </c>
      <c r="F275" s="6"/>
      <c r="G275" s="7">
        <f>G276</f>
        <v>50</v>
      </c>
      <c r="H275" s="5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4"/>
      <c r="Y275" s="168"/>
      <c r="Z275" s="7">
        <f>Z276</f>
        <v>0</v>
      </c>
      <c r="AA275" s="171">
        <f t="shared" si="45"/>
        <v>0</v>
      </c>
    </row>
    <row r="276" spans="1:27" ht="32.25" outlineLevel="5" thickBot="1">
      <c r="A276" s="87" t="s">
        <v>103</v>
      </c>
      <c r="B276" s="91">
        <v>951</v>
      </c>
      <c r="C276" s="92" t="s">
        <v>12</v>
      </c>
      <c r="D276" s="92" t="s">
        <v>323</v>
      </c>
      <c r="E276" s="92" t="s">
        <v>97</v>
      </c>
      <c r="F276" s="92"/>
      <c r="G276" s="97">
        <v>50</v>
      </c>
      <c r="H276" s="5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4"/>
      <c r="Y276" s="168"/>
      <c r="Z276" s="97">
        <v>0</v>
      </c>
      <c r="AA276" s="171">
        <f t="shared" si="45"/>
        <v>0</v>
      </c>
    </row>
    <row r="277" spans="1:27" ht="16.5" outlineLevel="5" thickBot="1">
      <c r="A277" s="13" t="s">
        <v>163</v>
      </c>
      <c r="B277" s="19">
        <v>951</v>
      </c>
      <c r="C277" s="11" t="s">
        <v>12</v>
      </c>
      <c r="D277" s="11" t="s">
        <v>275</v>
      </c>
      <c r="E277" s="11" t="s">
        <v>5</v>
      </c>
      <c r="F277" s="11"/>
      <c r="G277" s="145">
        <f>G278</f>
        <v>0</v>
      </c>
      <c r="H277" s="5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4"/>
      <c r="Y277" s="168"/>
      <c r="Z277" s="145">
        <f>Z278</f>
        <v>200</v>
      </c>
      <c r="AA277" s="171">
        <v>0</v>
      </c>
    </row>
    <row r="278" spans="1:27" ht="16.5" outlineLevel="5" thickBot="1">
      <c r="A278" s="8"/>
      <c r="B278" s="19">
        <v>951</v>
      </c>
      <c r="C278" s="9" t="s">
        <v>12</v>
      </c>
      <c r="D278" s="9"/>
      <c r="E278" s="9" t="s">
        <v>5</v>
      </c>
      <c r="F278" s="9"/>
      <c r="G278" s="142">
        <f>G279</f>
        <v>0</v>
      </c>
      <c r="H278" s="5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4"/>
      <c r="Y278" s="168"/>
      <c r="Z278" s="142">
        <f>Z279</f>
        <v>200</v>
      </c>
      <c r="AA278" s="171">
        <v>0</v>
      </c>
    </row>
    <row r="279" spans="1:27" ht="32.25" outlineLevel="5" thickBot="1">
      <c r="A279" s="93" t="s">
        <v>418</v>
      </c>
      <c r="B279" s="89">
        <v>951</v>
      </c>
      <c r="C279" s="90" t="s">
        <v>12</v>
      </c>
      <c r="D279" s="90" t="s">
        <v>285</v>
      </c>
      <c r="E279" s="90" t="s">
        <v>5</v>
      </c>
      <c r="F279" s="90"/>
      <c r="G279" s="144">
        <f>G280</f>
        <v>0</v>
      </c>
      <c r="H279" s="5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4"/>
      <c r="Y279" s="168"/>
      <c r="Z279" s="144">
        <f>Z280</f>
        <v>200</v>
      </c>
      <c r="AA279" s="171">
        <v>0</v>
      </c>
    </row>
    <row r="280" spans="1:27" ht="32.25" outlineLevel="5" thickBot="1">
      <c r="A280" s="5" t="s">
        <v>418</v>
      </c>
      <c r="B280" s="21">
        <v>951</v>
      </c>
      <c r="C280" s="6" t="s">
        <v>12</v>
      </c>
      <c r="D280" s="6" t="s">
        <v>285</v>
      </c>
      <c r="E280" s="6" t="s">
        <v>95</v>
      </c>
      <c r="F280" s="6"/>
      <c r="G280" s="148">
        <f>G281</f>
        <v>0</v>
      </c>
      <c r="H280" s="5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4"/>
      <c r="Y280" s="168"/>
      <c r="Z280" s="148">
        <f>Z281</f>
        <v>200</v>
      </c>
      <c r="AA280" s="171">
        <v>0</v>
      </c>
    </row>
    <row r="281" spans="1:27" ht="32.25" outlineLevel="5" thickBot="1">
      <c r="A281" s="87" t="s">
        <v>103</v>
      </c>
      <c r="B281" s="91">
        <v>951</v>
      </c>
      <c r="C281" s="92" t="s">
        <v>12</v>
      </c>
      <c r="D281" s="92" t="s">
        <v>285</v>
      </c>
      <c r="E281" s="92" t="s">
        <v>97</v>
      </c>
      <c r="F281" s="92"/>
      <c r="G281" s="143">
        <v>0</v>
      </c>
      <c r="H281" s="180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2"/>
      <c r="Y281" s="183"/>
      <c r="Z281" s="143">
        <v>200</v>
      </c>
      <c r="AA281" s="171">
        <v>0</v>
      </c>
    </row>
    <row r="282" spans="1:27" ht="19.5" outlineLevel="5" thickBot="1">
      <c r="A282" s="107" t="s">
        <v>47</v>
      </c>
      <c r="B282" s="18">
        <v>951</v>
      </c>
      <c r="C282" s="14" t="s">
        <v>46</v>
      </c>
      <c r="D282" s="14" t="s">
        <v>275</v>
      </c>
      <c r="E282" s="14" t="s">
        <v>5</v>
      </c>
      <c r="F282" s="14"/>
      <c r="G282" s="141">
        <f>G283+G293+G298</f>
        <v>11761.306900000001</v>
      </c>
      <c r="H282" s="5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4"/>
      <c r="Y282" s="168"/>
      <c r="Z282" s="141">
        <f>Z283+Z293+Z298</f>
        <v>8144.65697</v>
      </c>
      <c r="AA282" s="171">
        <f t="shared" si="45"/>
        <v>69.24959138682112</v>
      </c>
    </row>
    <row r="283" spans="1:27" ht="16.5" outlineLevel="5" thickBot="1">
      <c r="A283" s="123" t="s">
        <v>39</v>
      </c>
      <c r="B283" s="18">
        <v>951</v>
      </c>
      <c r="C283" s="39" t="s">
        <v>19</v>
      </c>
      <c r="D283" s="39" t="s">
        <v>275</v>
      </c>
      <c r="E283" s="39" t="s">
        <v>5</v>
      </c>
      <c r="F283" s="39"/>
      <c r="G283" s="161">
        <f>G284+G288</f>
        <v>10269.735700000001</v>
      </c>
      <c r="H283" s="5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4"/>
      <c r="Y283" s="168"/>
      <c r="Z283" s="161">
        <f>Z284+Z288</f>
        <v>7381.69516</v>
      </c>
      <c r="AA283" s="171">
        <f t="shared" si="45"/>
        <v>71.87814151828658</v>
      </c>
    </row>
    <row r="284" spans="1:27" ht="32.25" outlineLevel="5" thickBot="1">
      <c r="A284" s="111" t="s">
        <v>138</v>
      </c>
      <c r="B284" s="19">
        <v>951</v>
      </c>
      <c r="C284" s="9" t="s">
        <v>19</v>
      </c>
      <c r="D284" s="9" t="s">
        <v>276</v>
      </c>
      <c r="E284" s="9" t="s">
        <v>5</v>
      </c>
      <c r="F284" s="9"/>
      <c r="G284" s="142">
        <f>G285</f>
        <v>36.4827</v>
      </c>
      <c r="H284" s="5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4"/>
      <c r="Y284" s="168"/>
      <c r="Z284" s="142">
        <f>Z285</f>
        <v>0</v>
      </c>
      <c r="AA284" s="171">
        <f t="shared" si="45"/>
        <v>0</v>
      </c>
    </row>
    <row r="285" spans="1:27" ht="32.25" outlineLevel="5" thickBot="1">
      <c r="A285" s="111" t="s">
        <v>139</v>
      </c>
      <c r="B285" s="19">
        <v>951</v>
      </c>
      <c r="C285" s="9" t="s">
        <v>19</v>
      </c>
      <c r="D285" s="9" t="s">
        <v>277</v>
      </c>
      <c r="E285" s="9" t="s">
        <v>5</v>
      </c>
      <c r="F285" s="9"/>
      <c r="G285" s="142">
        <f>G286</f>
        <v>36.4827</v>
      </c>
      <c r="H285" s="5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4"/>
      <c r="Y285" s="168"/>
      <c r="Z285" s="142">
        <f>Z286</f>
        <v>0</v>
      </c>
      <c r="AA285" s="171">
        <f t="shared" si="45"/>
        <v>0</v>
      </c>
    </row>
    <row r="286" spans="1:27" ht="19.5" outlineLevel="5" thickBot="1">
      <c r="A286" s="93" t="s">
        <v>144</v>
      </c>
      <c r="B286" s="131">
        <v>951</v>
      </c>
      <c r="C286" s="90" t="s">
        <v>19</v>
      </c>
      <c r="D286" s="90" t="s">
        <v>364</v>
      </c>
      <c r="E286" s="90" t="s">
        <v>5</v>
      </c>
      <c r="F286" s="94"/>
      <c r="G286" s="144">
        <f>G287</f>
        <v>36.4827</v>
      </c>
      <c r="H286" s="5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4"/>
      <c r="Y286" s="168"/>
      <c r="Z286" s="144">
        <f>Z287</f>
        <v>0</v>
      </c>
      <c r="AA286" s="171">
        <f t="shared" si="45"/>
        <v>0</v>
      </c>
    </row>
    <row r="287" spans="1:27" ht="19.5" outlineLevel="5" thickBot="1">
      <c r="A287" s="5" t="s">
        <v>112</v>
      </c>
      <c r="B287" s="21">
        <v>951</v>
      </c>
      <c r="C287" s="6" t="s">
        <v>19</v>
      </c>
      <c r="D287" s="6" t="s">
        <v>364</v>
      </c>
      <c r="E287" s="6" t="s">
        <v>89</v>
      </c>
      <c r="F287" s="77"/>
      <c r="G287" s="148">
        <v>36.4827</v>
      </c>
      <c r="H287" s="5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4"/>
      <c r="Y287" s="168"/>
      <c r="Z287" s="148">
        <v>0</v>
      </c>
      <c r="AA287" s="171">
        <f t="shared" si="45"/>
        <v>0</v>
      </c>
    </row>
    <row r="288" spans="1:27" ht="32.25" outlineLevel="4" thickBot="1">
      <c r="A288" s="79" t="s">
        <v>214</v>
      </c>
      <c r="B288" s="19">
        <v>951</v>
      </c>
      <c r="C288" s="9" t="s">
        <v>19</v>
      </c>
      <c r="D288" s="9" t="s">
        <v>324</v>
      </c>
      <c r="E288" s="9" t="s">
        <v>5</v>
      </c>
      <c r="F288" s="9"/>
      <c r="G288" s="142">
        <f>G289</f>
        <v>10233.253</v>
      </c>
      <c r="H288" s="32">
        <f aca="true" t="shared" si="46" ref="H288:X288">H289+H291</f>
        <v>0</v>
      </c>
      <c r="I288" s="32">
        <f t="shared" si="46"/>
        <v>0</v>
      </c>
      <c r="J288" s="32">
        <f t="shared" si="46"/>
        <v>0</v>
      </c>
      <c r="K288" s="32">
        <f t="shared" si="46"/>
        <v>0</v>
      </c>
      <c r="L288" s="32">
        <f t="shared" si="46"/>
        <v>0</v>
      </c>
      <c r="M288" s="32">
        <f t="shared" si="46"/>
        <v>0</v>
      </c>
      <c r="N288" s="32">
        <f t="shared" si="46"/>
        <v>0</v>
      </c>
      <c r="O288" s="32">
        <f t="shared" si="46"/>
        <v>0</v>
      </c>
      <c r="P288" s="32">
        <f t="shared" si="46"/>
        <v>0</v>
      </c>
      <c r="Q288" s="32">
        <f t="shared" si="46"/>
        <v>0</v>
      </c>
      <c r="R288" s="32">
        <f t="shared" si="46"/>
        <v>0</v>
      </c>
      <c r="S288" s="32">
        <f t="shared" si="46"/>
        <v>0</v>
      </c>
      <c r="T288" s="32">
        <f t="shared" si="46"/>
        <v>0</v>
      </c>
      <c r="U288" s="32">
        <f t="shared" si="46"/>
        <v>0</v>
      </c>
      <c r="V288" s="32">
        <f t="shared" si="46"/>
        <v>0</v>
      </c>
      <c r="W288" s="32">
        <f t="shared" si="46"/>
        <v>0</v>
      </c>
      <c r="X288" s="32">
        <f t="shared" si="46"/>
        <v>5000</v>
      </c>
      <c r="Y288" s="168" t="e">
        <f>X288/G278*100</f>
        <v>#DIV/0!</v>
      </c>
      <c r="Z288" s="142">
        <f>Z289</f>
        <v>7381.69516</v>
      </c>
      <c r="AA288" s="171">
        <f t="shared" si="45"/>
        <v>72.13439519183196</v>
      </c>
    </row>
    <row r="289" spans="1:27" ht="54.75" customHeight="1" outlineLevel="5" thickBot="1">
      <c r="A289" s="124" t="s">
        <v>164</v>
      </c>
      <c r="B289" s="131">
        <v>951</v>
      </c>
      <c r="C289" s="90" t="s">
        <v>19</v>
      </c>
      <c r="D289" s="90" t="s">
        <v>325</v>
      </c>
      <c r="E289" s="90" t="s">
        <v>5</v>
      </c>
      <c r="F289" s="94"/>
      <c r="G289" s="144">
        <f>G290</f>
        <v>10233.253</v>
      </c>
      <c r="H289" s="2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44"/>
      <c r="X289" s="64">
        <v>0</v>
      </c>
      <c r="Y289" s="168" t="e">
        <f>X289/G279*100</f>
        <v>#DIV/0!</v>
      </c>
      <c r="Z289" s="144">
        <f>Z290</f>
        <v>7381.69516</v>
      </c>
      <c r="AA289" s="171">
        <f t="shared" si="45"/>
        <v>72.13439519183196</v>
      </c>
    </row>
    <row r="290" spans="1:27" ht="36" customHeight="1" outlineLevel="5" thickBot="1">
      <c r="A290" s="5" t="s">
        <v>123</v>
      </c>
      <c r="B290" s="21">
        <v>951</v>
      </c>
      <c r="C290" s="6" t="s">
        <v>19</v>
      </c>
      <c r="D290" s="6" t="s">
        <v>325</v>
      </c>
      <c r="E290" s="6" t="s">
        <v>5</v>
      </c>
      <c r="F290" s="77"/>
      <c r="G290" s="148">
        <f>G291+G292</f>
        <v>10233.253</v>
      </c>
      <c r="H290" s="2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44"/>
      <c r="X290" s="64"/>
      <c r="Y290" s="168"/>
      <c r="Z290" s="148">
        <f>Z291+Z292</f>
        <v>7381.69516</v>
      </c>
      <c r="AA290" s="171">
        <f t="shared" si="45"/>
        <v>72.13439519183196</v>
      </c>
    </row>
    <row r="291" spans="1:27" ht="48" outlineLevel="5" thickBot="1">
      <c r="A291" s="95" t="s">
        <v>215</v>
      </c>
      <c r="B291" s="133">
        <v>951</v>
      </c>
      <c r="C291" s="92" t="s">
        <v>19</v>
      </c>
      <c r="D291" s="92" t="s">
        <v>325</v>
      </c>
      <c r="E291" s="92" t="s">
        <v>89</v>
      </c>
      <c r="F291" s="96"/>
      <c r="G291" s="143">
        <v>10000</v>
      </c>
      <c r="H291" s="2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44"/>
      <c r="X291" s="64">
        <v>5000</v>
      </c>
      <c r="Y291" s="168" t="e">
        <f>X291/G281*100</f>
        <v>#DIV/0!</v>
      </c>
      <c r="Z291" s="143">
        <v>7335.69516</v>
      </c>
      <c r="AA291" s="171">
        <f t="shared" si="45"/>
        <v>73.3569516</v>
      </c>
    </row>
    <row r="292" spans="1:27" ht="19.5" outlineLevel="5" thickBot="1">
      <c r="A292" s="95" t="s">
        <v>87</v>
      </c>
      <c r="B292" s="133">
        <v>951</v>
      </c>
      <c r="C292" s="92" t="s">
        <v>19</v>
      </c>
      <c r="D292" s="92" t="s">
        <v>386</v>
      </c>
      <c r="E292" s="92" t="s">
        <v>88</v>
      </c>
      <c r="F292" s="96"/>
      <c r="G292" s="143">
        <v>233.253</v>
      </c>
      <c r="H292" s="5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4"/>
      <c r="Y292" s="168"/>
      <c r="Z292" s="143">
        <v>46</v>
      </c>
      <c r="AA292" s="171">
        <f t="shared" si="45"/>
        <v>19.72107539881588</v>
      </c>
    </row>
    <row r="293" spans="1:27" ht="32.25" outlineLevel="5" thickBot="1">
      <c r="A293" s="123" t="s">
        <v>58</v>
      </c>
      <c r="B293" s="18">
        <v>951</v>
      </c>
      <c r="C293" s="39" t="s">
        <v>57</v>
      </c>
      <c r="D293" s="39" t="s">
        <v>275</v>
      </c>
      <c r="E293" s="39" t="s">
        <v>5</v>
      </c>
      <c r="F293" s="39"/>
      <c r="G293" s="118">
        <f>G294</f>
        <v>30</v>
      </c>
      <c r="H293" s="5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4"/>
      <c r="Y293" s="168"/>
      <c r="Z293" s="118">
        <f>Z294</f>
        <v>9.125</v>
      </c>
      <c r="AA293" s="171">
        <f t="shared" si="45"/>
        <v>30.416666666666664</v>
      </c>
    </row>
    <row r="294" spans="1:27" ht="19.5" outlineLevel="6" thickBot="1">
      <c r="A294" s="8" t="s">
        <v>243</v>
      </c>
      <c r="B294" s="19">
        <v>951</v>
      </c>
      <c r="C294" s="9" t="s">
        <v>57</v>
      </c>
      <c r="D294" s="9" t="s">
        <v>326</v>
      </c>
      <c r="E294" s="9" t="s">
        <v>5</v>
      </c>
      <c r="F294" s="9"/>
      <c r="G294" s="10">
        <f>G295</f>
        <v>30</v>
      </c>
      <c r="H294" s="29">
        <f aca="true" t="shared" si="47" ref="H294:X294">H302+H307</f>
        <v>0</v>
      </c>
      <c r="I294" s="29">
        <f t="shared" si="47"/>
        <v>0</v>
      </c>
      <c r="J294" s="29">
        <f t="shared" si="47"/>
        <v>0</v>
      </c>
      <c r="K294" s="29">
        <f t="shared" si="47"/>
        <v>0</v>
      </c>
      <c r="L294" s="29">
        <f t="shared" si="47"/>
        <v>0</v>
      </c>
      <c r="M294" s="29">
        <f t="shared" si="47"/>
        <v>0</v>
      </c>
      <c r="N294" s="29">
        <f t="shared" si="47"/>
        <v>0</v>
      </c>
      <c r="O294" s="29">
        <f t="shared" si="47"/>
        <v>0</v>
      </c>
      <c r="P294" s="29">
        <f t="shared" si="47"/>
        <v>0</v>
      </c>
      <c r="Q294" s="29">
        <f t="shared" si="47"/>
        <v>0</v>
      </c>
      <c r="R294" s="29">
        <f t="shared" si="47"/>
        <v>0</v>
      </c>
      <c r="S294" s="29">
        <f t="shared" si="47"/>
        <v>0</v>
      </c>
      <c r="T294" s="29">
        <f t="shared" si="47"/>
        <v>0</v>
      </c>
      <c r="U294" s="29">
        <f t="shared" si="47"/>
        <v>0</v>
      </c>
      <c r="V294" s="29">
        <f t="shared" si="47"/>
        <v>0</v>
      </c>
      <c r="W294" s="29">
        <f t="shared" si="47"/>
        <v>0</v>
      </c>
      <c r="X294" s="72">
        <f t="shared" si="47"/>
        <v>1409.01825</v>
      </c>
      <c r="Y294" s="168">
        <f>X294/G288*100</f>
        <v>13.769016069474683</v>
      </c>
      <c r="Z294" s="10">
        <f>Z295</f>
        <v>9.125</v>
      </c>
      <c r="AA294" s="171">
        <f t="shared" si="45"/>
        <v>30.416666666666664</v>
      </c>
    </row>
    <row r="295" spans="1:27" ht="48" outlineLevel="6" thickBot="1">
      <c r="A295" s="113" t="s">
        <v>165</v>
      </c>
      <c r="B295" s="89">
        <v>951</v>
      </c>
      <c r="C295" s="90" t="s">
        <v>57</v>
      </c>
      <c r="D295" s="90" t="s">
        <v>327</v>
      </c>
      <c r="E295" s="90" t="s">
        <v>5</v>
      </c>
      <c r="F295" s="90"/>
      <c r="G295" s="16">
        <f>G296</f>
        <v>30</v>
      </c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2"/>
      <c r="Y295" s="168"/>
      <c r="Z295" s="16">
        <f>Z296</f>
        <v>9.125</v>
      </c>
      <c r="AA295" s="171">
        <f t="shared" si="45"/>
        <v>30.416666666666664</v>
      </c>
    </row>
    <row r="296" spans="1:27" ht="32.25" outlineLevel="6" thickBot="1">
      <c r="A296" s="5" t="s">
        <v>101</v>
      </c>
      <c r="B296" s="21">
        <v>951</v>
      </c>
      <c r="C296" s="6" t="s">
        <v>57</v>
      </c>
      <c r="D296" s="6" t="s">
        <v>327</v>
      </c>
      <c r="E296" s="6" t="s">
        <v>95</v>
      </c>
      <c r="F296" s="6"/>
      <c r="G296" s="7">
        <f>G297</f>
        <v>30</v>
      </c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2"/>
      <c r="Y296" s="168"/>
      <c r="Z296" s="7">
        <f>Z297</f>
        <v>9.125</v>
      </c>
      <c r="AA296" s="171">
        <f t="shared" si="45"/>
        <v>30.416666666666664</v>
      </c>
    </row>
    <row r="297" spans="1:27" ht="32.25" outlineLevel="6" thickBot="1">
      <c r="A297" s="87" t="s">
        <v>103</v>
      </c>
      <c r="B297" s="91">
        <v>951</v>
      </c>
      <c r="C297" s="92" t="s">
        <v>57</v>
      </c>
      <c r="D297" s="92" t="s">
        <v>327</v>
      </c>
      <c r="E297" s="92" t="s">
        <v>97</v>
      </c>
      <c r="F297" s="92"/>
      <c r="G297" s="97">
        <v>30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2"/>
      <c r="Y297" s="168"/>
      <c r="Z297" s="97">
        <v>9.125</v>
      </c>
      <c r="AA297" s="171">
        <f t="shared" si="45"/>
        <v>30.416666666666664</v>
      </c>
    </row>
    <row r="298" spans="1:27" ht="19.5" outlineLevel="6" thickBot="1">
      <c r="A298" s="123" t="s">
        <v>34</v>
      </c>
      <c r="B298" s="18">
        <v>951</v>
      </c>
      <c r="C298" s="39" t="s">
        <v>13</v>
      </c>
      <c r="D298" s="39" t="s">
        <v>275</v>
      </c>
      <c r="E298" s="39" t="s">
        <v>5</v>
      </c>
      <c r="F298" s="39"/>
      <c r="G298" s="161">
        <f>G299</f>
        <v>1461.5711999999999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2"/>
      <c r="Y298" s="168"/>
      <c r="Z298" s="161">
        <f>Z299</f>
        <v>753.83681</v>
      </c>
      <c r="AA298" s="171">
        <f t="shared" si="45"/>
        <v>51.57715272441056</v>
      </c>
    </row>
    <row r="299" spans="1:27" ht="32.25" outlineLevel="6" thickBot="1">
      <c r="A299" s="111" t="s">
        <v>138</v>
      </c>
      <c r="B299" s="19">
        <v>951</v>
      </c>
      <c r="C299" s="9" t="s">
        <v>13</v>
      </c>
      <c r="D299" s="9" t="s">
        <v>276</v>
      </c>
      <c r="E299" s="9" t="s">
        <v>5</v>
      </c>
      <c r="F299" s="9"/>
      <c r="G299" s="142">
        <f>G300</f>
        <v>1461.5711999999999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2"/>
      <c r="Y299" s="168"/>
      <c r="Z299" s="142">
        <f>Z300</f>
        <v>753.83681</v>
      </c>
      <c r="AA299" s="171">
        <f t="shared" si="45"/>
        <v>51.57715272441056</v>
      </c>
    </row>
    <row r="300" spans="1:27" ht="32.25" outlineLevel="6" thickBot="1">
      <c r="A300" s="111" t="s">
        <v>139</v>
      </c>
      <c r="B300" s="19">
        <v>951</v>
      </c>
      <c r="C300" s="11" t="s">
        <v>13</v>
      </c>
      <c r="D300" s="11" t="s">
        <v>277</v>
      </c>
      <c r="E300" s="11" t="s">
        <v>5</v>
      </c>
      <c r="F300" s="11"/>
      <c r="G300" s="145">
        <f>G301</f>
        <v>1461.5711999999999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2"/>
      <c r="Y300" s="168"/>
      <c r="Z300" s="145">
        <f>Z301</f>
        <v>753.83681</v>
      </c>
      <c r="AA300" s="171">
        <f t="shared" si="45"/>
        <v>51.57715272441056</v>
      </c>
    </row>
    <row r="301" spans="1:27" ht="48" outlineLevel="6" thickBot="1">
      <c r="A301" s="112" t="s">
        <v>212</v>
      </c>
      <c r="B301" s="129">
        <v>951</v>
      </c>
      <c r="C301" s="90" t="s">
        <v>13</v>
      </c>
      <c r="D301" s="90" t="s">
        <v>279</v>
      </c>
      <c r="E301" s="90" t="s">
        <v>5</v>
      </c>
      <c r="F301" s="90"/>
      <c r="G301" s="144">
        <f>G302+G306</f>
        <v>1461.5711999999999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2"/>
      <c r="Y301" s="168"/>
      <c r="Z301" s="144">
        <f>Z302+Z306</f>
        <v>753.83681</v>
      </c>
      <c r="AA301" s="171">
        <f t="shared" si="45"/>
        <v>51.57715272441056</v>
      </c>
    </row>
    <row r="302" spans="1:27" ht="32.25" outlineLevel="6" thickBot="1">
      <c r="A302" s="5" t="s">
        <v>94</v>
      </c>
      <c r="B302" s="21">
        <v>951</v>
      </c>
      <c r="C302" s="6" t="s">
        <v>13</v>
      </c>
      <c r="D302" s="6" t="s">
        <v>279</v>
      </c>
      <c r="E302" s="6" t="s">
        <v>91</v>
      </c>
      <c r="F302" s="6"/>
      <c r="G302" s="148">
        <f>G303+G304+G305</f>
        <v>1461.5711999999999</v>
      </c>
      <c r="H302" s="10">
        <f aca="true" t="shared" si="48" ref="H302:X303">H303</f>
        <v>0</v>
      </c>
      <c r="I302" s="10">
        <f t="shared" si="48"/>
        <v>0</v>
      </c>
      <c r="J302" s="10">
        <f t="shared" si="48"/>
        <v>0</v>
      </c>
      <c r="K302" s="10">
        <f t="shared" si="48"/>
        <v>0</v>
      </c>
      <c r="L302" s="10">
        <f t="shared" si="48"/>
        <v>0</v>
      </c>
      <c r="M302" s="10">
        <f t="shared" si="48"/>
        <v>0</v>
      </c>
      <c r="N302" s="10">
        <f t="shared" si="48"/>
        <v>0</v>
      </c>
      <c r="O302" s="10">
        <f t="shared" si="48"/>
        <v>0</v>
      </c>
      <c r="P302" s="10">
        <f t="shared" si="48"/>
        <v>0</v>
      </c>
      <c r="Q302" s="10">
        <f t="shared" si="48"/>
        <v>0</v>
      </c>
      <c r="R302" s="10">
        <f t="shared" si="48"/>
        <v>0</v>
      </c>
      <c r="S302" s="10">
        <f t="shared" si="48"/>
        <v>0</v>
      </c>
      <c r="T302" s="10">
        <f t="shared" si="48"/>
        <v>0</v>
      </c>
      <c r="U302" s="10">
        <f t="shared" si="48"/>
        <v>0</v>
      </c>
      <c r="V302" s="10">
        <f t="shared" si="48"/>
        <v>0</v>
      </c>
      <c r="W302" s="10">
        <f t="shared" si="48"/>
        <v>0</v>
      </c>
      <c r="X302" s="65">
        <f t="shared" si="48"/>
        <v>0</v>
      </c>
      <c r="Y302" s="168">
        <f>X302/G296*100</f>
        <v>0</v>
      </c>
      <c r="Z302" s="148">
        <f>Z303+Z304+Z305</f>
        <v>753.83681</v>
      </c>
      <c r="AA302" s="171">
        <f t="shared" si="45"/>
        <v>51.57715272441056</v>
      </c>
    </row>
    <row r="303" spans="1:27" ht="32.25" outlineLevel="6" thickBot="1">
      <c r="A303" s="87" t="s">
        <v>272</v>
      </c>
      <c r="B303" s="91">
        <v>951</v>
      </c>
      <c r="C303" s="92" t="s">
        <v>13</v>
      </c>
      <c r="D303" s="92" t="s">
        <v>279</v>
      </c>
      <c r="E303" s="92" t="s">
        <v>92</v>
      </c>
      <c r="F303" s="92"/>
      <c r="G303" s="143">
        <v>1116.26</v>
      </c>
      <c r="H303" s="12">
        <f t="shared" si="48"/>
        <v>0</v>
      </c>
      <c r="I303" s="12">
        <f t="shared" si="48"/>
        <v>0</v>
      </c>
      <c r="J303" s="12">
        <f t="shared" si="48"/>
        <v>0</v>
      </c>
      <c r="K303" s="12">
        <f t="shared" si="48"/>
        <v>0</v>
      </c>
      <c r="L303" s="12">
        <f t="shared" si="48"/>
        <v>0</v>
      </c>
      <c r="M303" s="12">
        <f t="shared" si="48"/>
        <v>0</v>
      </c>
      <c r="N303" s="12">
        <f t="shared" si="48"/>
        <v>0</v>
      </c>
      <c r="O303" s="12">
        <f t="shared" si="48"/>
        <v>0</v>
      </c>
      <c r="P303" s="12">
        <f t="shared" si="48"/>
        <v>0</v>
      </c>
      <c r="Q303" s="12">
        <f t="shared" si="48"/>
        <v>0</v>
      </c>
      <c r="R303" s="12">
        <f t="shared" si="48"/>
        <v>0</v>
      </c>
      <c r="S303" s="12">
        <f t="shared" si="48"/>
        <v>0</v>
      </c>
      <c r="T303" s="12">
        <f t="shared" si="48"/>
        <v>0</v>
      </c>
      <c r="U303" s="12">
        <f t="shared" si="48"/>
        <v>0</v>
      </c>
      <c r="V303" s="12">
        <f t="shared" si="48"/>
        <v>0</v>
      </c>
      <c r="W303" s="12">
        <f t="shared" si="48"/>
        <v>0</v>
      </c>
      <c r="X303" s="66">
        <f t="shared" si="48"/>
        <v>0</v>
      </c>
      <c r="Y303" s="168">
        <f>X303/G297*100</f>
        <v>0</v>
      </c>
      <c r="Z303" s="143">
        <v>555.1186</v>
      </c>
      <c r="AA303" s="171">
        <f t="shared" si="45"/>
        <v>49.73022414132908</v>
      </c>
    </row>
    <row r="304" spans="1:27" ht="48" outlineLevel="6" thickBot="1">
      <c r="A304" s="87" t="s">
        <v>274</v>
      </c>
      <c r="B304" s="91">
        <v>951</v>
      </c>
      <c r="C304" s="92" t="s">
        <v>13</v>
      </c>
      <c r="D304" s="92" t="s">
        <v>279</v>
      </c>
      <c r="E304" s="92" t="s">
        <v>93</v>
      </c>
      <c r="F304" s="92"/>
      <c r="G304" s="143">
        <v>5.7212</v>
      </c>
      <c r="H304" s="24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42"/>
      <c r="X304" s="64">
        <v>0</v>
      </c>
      <c r="Y304" s="168">
        <f>X304/G298*100</f>
        <v>0</v>
      </c>
      <c r="Z304" s="143">
        <v>0</v>
      </c>
      <c r="AA304" s="171">
        <f t="shared" si="45"/>
        <v>0</v>
      </c>
    </row>
    <row r="305" spans="1:27" ht="48" outlineLevel="6" thickBot="1">
      <c r="A305" s="87" t="s">
        <v>267</v>
      </c>
      <c r="B305" s="91">
        <v>951</v>
      </c>
      <c r="C305" s="92" t="s">
        <v>13</v>
      </c>
      <c r="D305" s="92" t="s">
        <v>279</v>
      </c>
      <c r="E305" s="92" t="s">
        <v>268</v>
      </c>
      <c r="F305" s="92"/>
      <c r="G305" s="143">
        <v>339.59</v>
      </c>
      <c r="H305" s="76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4"/>
      <c r="Y305" s="168"/>
      <c r="Z305" s="143">
        <v>198.71821</v>
      </c>
      <c r="AA305" s="171">
        <f t="shared" si="45"/>
        <v>58.51709708766454</v>
      </c>
    </row>
    <row r="306" spans="1:27" ht="32.25" outlineLevel="6" thickBot="1">
      <c r="A306" s="5" t="s">
        <v>101</v>
      </c>
      <c r="B306" s="21">
        <v>951</v>
      </c>
      <c r="C306" s="6" t="s">
        <v>13</v>
      </c>
      <c r="D306" s="6" t="s">
        <v>279</v>
      </c>
      <c r="E306" s="6" t="s">
        <v>95</v>
      </c>
      <c r="F306" s="6"/>
      <c r="G306" s="148">
        <f>G307</f>
        <v>0</v>
      </c>
      <c r="H306" s="76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4"/>
      <c r="Y306" s="168"/>
      <c r="Z306" s="148">
        <f>Z307</f>
        <v>0</v>
      </c>
      <c r="AA306" s="171">
        <v>0</v>
      </c>
    </row>
    <row r="307" spans="1:27" ht="32.25" outlineLevel="6" thickBot="1">
      <c r="A307" s="87" t="s">
        <v>103</v>
      </c>
      <c r="B307" s="91">
        <v>951</v>
      </c>
      <c r="C307" s="92" t="s">
        <v>13</v>
      </c>
      <c r="D307" s="92" t="s">
        <v>279</v>
      </c>
      <c r="E307" s="92" t="s">
        <v>97</v>
      </c>
      <c r="F307" s="92"/>
      <c r="G307" s="143">
        <v>0</v>
      </c>
      <c r="H307" s="31">
        <f aca="true" t="shared" si="49" ref="H307:X308">H308</f>
        <v>0</v>
      </c>
      <c r="I307" s="31">
        <f t="shared" si="49"/>
        <v>0</v>
      </c>
      <c r="J307" s="31">
        <f t="shared" si="49"/>
        <v>0</v>
      </c>
      <c r="K307" s="31">
        <f t="shared" si="49"/>
        <v>0</v>
      </c>
      <c r="L307" s="31">
        <f t="shared" si="49"/>
        <v>0</v>
      </c>
      <c r="M307" s="31">
        <f t="shared" si="49"/>
        <v>0</v>
      </c>
      <c r="N307" s="31">
        <f t="shared" si="49"/>
        <v>0</v>
      </c>
      <c r="O307" s="31">
        <f t="shared" si="49"/>
        <v>0</v>
      </c>
      <c r="P307" s="31">
        <f t="shared" si="49"/>
        <v>0</v>
      </c>
      <c r="Q307" s="31">
        <f t="shared" si="49"/>
        <v>0</v>
      </c>
      <c r="R307" s="31">
        <f t="shared" si="49"/>
        <v>0</v>
      </c>
      <c r="S307" s="31">
        <f t="shared" si="49"/>
        <v>0</v>
      </c>
      <c r="T307" s="31">
        <f t="shared" si="49"/>
        <v>0</v>
      </c>
      <c r="U307" s="31">
        <f t="shared" si="49"/>
        <v>0</v>
      </c>
      <c r="V307" s="31">
        <f t="shared" si="49"/>
        <v>0</v>
      </c>
      <c r="W307" s="31">
        <f t="shared" si="49"/>
        <v>0</v>
      </c>
      <c r="X307" s="65">
        <f t="shared" si="49"/>
        <v>1409.01825</v>
      </c>
      <c r="Y307" s="168">
        <f>X307/G301*100</f>
        <v>96.40435238461185</v>
      </c>
      <c r="Z307" s="143">
        <v>0</v>
      </c>
      <c r="AA307" s="171">
        <v>0</v>
      </c>
    </row>
    <row r="308" spans="1:27" ht="19.5" outlineLevel="6" thickBot="1">
      <c r="A308" s="107" t="s">
        <v>64</v>
      </c>
      <c r="B308" s="18">
        <v>951</v>
      </c>
      <c r="C308" s="14" t="s">
        <v>45</v>
      </c>
      <c r="D308" s="14" t="s">
        <v>275</v>
      </c>
      <c r="E308" s="14" t="s">
        <v>5</v>
      </c>
      <c r="F308" s="14"/>
      <c r="G308" s="15">
        <f>G309</f>
        <v>20924.58796</v>
      </c>
      <c r="H308" s="32">
        <f t="shared" si="49"/>
        <v>0</v>
      </c>
      <c r="I308" s="32">
        <f t="shared" si="49"/>
        <v>0</v>
      </c>
      <c r="J308" s="32">
        <f t="shared" si="49"/>
        <v>0</v>
      </c>
      <c r="K308" s="32">
        <f t="shared" si="49"/>
        <v>0</v>
      </c>
      <c r="L308" s="32">
        <f t="shared" si="49"/>
        <v>0</v>
      </c>
      <c r="M308" s="32">
        <f t="shared" si="49"/>
        <v>0</v>
      </c>
      <c r="N308" s="32">
        <f t="shared" si="49"/>
        <v>0</v>
      </c>
      <c r="O308" s="32">
        <f t="shared" si="49"/>
        <v>0</v>
      </c>
      <c r="P308" s="32">
        <f t="shared" si="49"/>
        <v>0</v>
      </c>
      <c r="Q308" s="32">
        <f t="shared" si="49"/>
        <v>0</v>
      </c>
      <c r="R308" s="32">
        <f t="shared" si="49"/>
        <v>0</v>
      </c>
      <c r="S308" s="32">
        <f t="shared" si="49"/>
        <v>0</v>
      </c>
      <c r="T308" s="32">
        <f t="shared" si="49"/>
        <v>0</v>
      </c>
      <c r="U308" s="32">
        <f t="shared" si="49"/>
        <v>0</v>
      </c>
      <c r="V308" s="32">
        <f t="shared" si="49"/>
        <v>0</v>
      </c>
      <c r="W308" s="32">
        <f t="shared" si="49"/>
        <v>0</v>
      </c>
      <c r="X308" s="66">
        <f t="shared" si="49"/>
        <v>1409.01825</v>
      </c>
      <c r="Y308" s="168">
        <f>X308/G302*100</f>
        <v>96.40435238461185</v>
      </c>
      <c r="Z308" s="15">
        <f>Z309</f>
        <v>9264.55025</v>
      </c>
      <c r="AA308" s="171">
        <f t="shared" si="45"/>
        <v>44.275902912450945</v>
      </c>
    </row>
    <row r="309" spans="1:27" ht="16.5" outlineLevel="6" thickBot="1">
      <c r="A309" s="8" t="s">
        <v>35</v>
      </c>
      <c r="B309" s="19">
        <v>951</v>
      </c>
      <c r="C309" s="9" t="s">
        <v>14</v>
      </c>
      <c r="D309" s="9" t="s">
        <v>275</v>
      </c>
      <c r="E309" s="9" t="s">
        <v>5</v>
      </c>
      <c r="F309" s="9"/>
      <c r="G309" s="10">
        <f>G310+G314+G339+G343+G347+G351</f>
        <v>20924.58796</v>
      </c>
      <c r="H309" s="34">
        <f aca="true" t="shared" si="50" ref="H309:X309">H314</f>
        <v>0</v>
      </c>
      <c r="I309" s="34">
        <f t="shared" si="50"/>
        <v>0</v>
      </c>
      <c r="J309" s="34">
        <f t="shared" si="50"/>
        <v>0</v>
      </c>
      <c r="K309" s="34">
        <f t="shared" si="50"/>
        <v>0</v>
      </c>
      <c r="L309" s="34">
        <f t="shared" si="50"/>
        <v>0</v>
      </c>
      <c r="M309" s="34">
        <f t="shared" si="50"/>
        <v>0</v>
      </c>
      <c r="N309" s="34">
        <f t="shared" si="50"/>
        <v>0</v>
      </c>
      <c r="O309" s="34">
        <f t="shared" si="50"/>
        <v>0</v>
      </c>
      <c r="P309" s="34">
        <f t="shared" si="50"/>
        <v>0</v>
      </c>
      <c r="Q309" s="34">
        <f t="shared" si="50"/>
        <v>0</v>
      </c>
      <c r="R309" s="34">
        <f t="shared" si="50"/>
        <v>0</v>
      </c>
      <c r="S309" s="34">
        <f t="shared" si="50"/>
        <v>0</v>
      </c>
      <c r="T309" s="34">
        <f t="shared" si="50"/>
        <v>0</v>
      </c>
      <c r="U309" s="34">
        <f t="shared" si="50"/>
        <v>0</v>
      </c>
      <c r="V309" s="34">
        <f t="shared" si="50"/>
        <v>0</v>
      </c>
      <c r="W309" s="34">
        <f t="shared" si="50"/>
        <v>0</v>
      </c>
      <c r="X309" s="67">
        <f t="shared" si="50"/>
        <v>1409.01825</v>
      </c>
      <c r="Y309" s="168">
        <f>X309/G303*100</f>
        <v>126.22670793542723</v>
      </c>
      <c r="Z309" s="10">
        <f>Z310+Z314+Z339+Z343+Z347+Z351</f>
        <v>9264.55025</v>
      </c>
      <c r="AA309" s="171">
        <f t="shared" si="45"/>
        <v>44.275902912450945</v>
      </c>
    </row>
    <row r="310" spans="1:27" ht="32.25" outlineLevel="6" thickBot="1">
      <c r="A310" s="111" t="s">
        <v>138</v>
      </c>
      <c r="B310" s="19">
        <v>951</v>
      </c>
      <c r="C310" s="9" t="s">
        <v>14</v>
      </c>
      <c r="D310" s="9" t="s">
        <v>276</v>
      </c>
      <c r="E310" s="9" t="s">
        <v>5</v>
      </c>
      <c r="F310" s="9"/>
      <c r="G310" s="10">
        <f>G311</f>
        <v>73.39154</v>
      </c>
      <c r="H310" s="5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1"/>
      <c r="Y310" s="168"/>
      <c r="Z310" s="10">
        <f>Z311</f>
        <v>0</v>
      </c>
      <c r="AA310" s="171">
        <f t="shared" si="45"/>
        <v>0</v>
      </c>
    </row>
    <row r="311" spans="1:27" ht="32.25" outlineLevel="6" thickBot="1">
      <c r="A311" s="111" t="s">
        <v>139</v>
      </c>
      <c r="B311" s="19">
        <v>951</v>
      </c>
      <c r="C311" s="9" t="s">
        <v>14</v>
      </c>
      <c r="D311" s="9" t="s">
        <v>277</v>
      </c>
      <c r="E311" s="9" t="s">
        <v>5</v>
      </c>
      <c r="F311" s="9"/>
      <c r="G311" s="10">
        <f>G312</f>
        <v>73.39154</v>
      </c>
      <c r="H311" s="5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1"/>
      <c r="Y311" s="168"/>
      <c r="Z311" s="10">
        <f>Z312</f>
        <v>0</v>
      </c>
      <c r="AA311" s="171">
        <f t="shared" si="45"/>
        <v>0</v>
      </c>
    </row>
    <row r="312" spans="1:27" ht="16.5" outlineLevel="6" thickBot="1">
      <c r="A312" s="93" t="s">
        <v>144</v>
      </c>
      <c r="B312" s="89">
        <v>951</v>
      </c>
      <c r="C312" s="90" t="s">
        <v>14</v>
      </c>
      <c r="D312" s="90" t="s">
        <v>364</v>
      </c>
      <c r="E312" s="90" t="s">
        <v>5</v>
      </c>
      <c r="F312" s="90"/>
      <c r="G312" s="16">
        <f>G313</f>
        <v>73.39154</v>
      </c>
      <c r="H312" s="5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1"/>
      <c r="Y312" s="168"/>
      <c r="Z312" s="16">
        <f>Z313</f>
        <v>0</v>
      </c>
      <c r="AA312" s="171">
        <f t="shared" si="45"/>
        <v>0</v>
      </c>
    </row>
    <row r="313" spans="1:27" ht="16.5" outlineLevel="6" thickBot="1">
      <c r="A313" s="5" t="s">
        <v>112</v>
      </c>
      <c r="B313" s="21">
        <v>951</v>
      </c>
      <c r="C313" s="6" t="s">
        <v>14</v>
      </c>
      <c r="D313" s="6" t="s">
        <v>364</v>
      </c>
      <c r="E313" s="6" t="s">
        <v>89</v>
      </c>
      <c r="F313" s="6"/>
      <c r="G313" s="7">
        <v>73.39154</v>
      </c>
      <c r="H313" s="5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1"/>
      <c r="Y313" s="168"/>
      <c r="Z313" s="7">
        <v>0</v>
      </c>
      <c r="AA313" s="171">
        <f t="shared" si="45"/>
        <v>0</v>
      </c>
    </row>
    <row r="314" spans="1:27" ht="19.5" outlineLevel="6" thickBot="1">
      <c r="A314" s="13" t="s">
        <v>166</v>
      </c>
      <c r="B314" s="19">
        <v>951</v>
      </c>
      <c r="C314" s="11" t="s">
        <v>14</v>
      </c>
      <c r="D314" s="11" t="s">
        <v>328</v>
      </c>
      <c r="E314" s="11" t="s">
        <v>5</v>
      </c>
      <c r="F314" s="11"/>
      <c r="G314" s="12">
        <f>G315+G319</f>
        <v>20451.19642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4">
        <v>1409.01825</v>
      </c>
      <c r="Y314" s="168">
        <f>X314/G304*100</f>
        <v>24628.019471439562</v>
      </c>
      <c r="Z314" s="12">
        <f>Z315+Z319</f>
        <v>9191.05025</v>
      </c>
      <c r="AA314" s="171">
        <f t="shared" si="45"/>
        <v>44.941381722840056</v>
      </c>
    </row>
    <row r="315" spans="1:27" ht="19.5" outlineLevel="6" thickBot="1">
      <c r="A315" s="93" t="s">
        <v>124</v>
      </c>
      <c r="B315" s="89">
        <v>951</v>
      </c>
      <c r="C315" s="90" t="s">
        <v>14</v>
      </c>
      <c r="D315" s="90" t="s">
        <v>329</v>
      </c>
      <c r="E315" s="90" t="s">
        <v>5</v>
      </c>
      <c r="F315" s="90"/>
      <c r="G315" s="16">
        <f>G316</f>
        <v>1070</v>
      </c>
      <c r="H315" s="76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4"/>
      <c r="Y315" s="168"/>
      <c r="Z315" s="16">
        <f>Z316</f>
        <v>30</v>
      </c>
      <c r="AA315" s="171">
        <f t="shared" si="45"/>
        <v>2.803738317757009</v>
      </c>
    </row>
    <row r="316" spans="1:27" ht="32.25" outlineLevel="6" thickBot="1">
      <c r="A316" s="78" t="s">
        <v>167</v>
      </c>
      <c r="B316" s="21">
        <v>951</v>
      </c>
      <c r="C316" s="6" t="s">
        <v>14</v>
      </c>
      <c r="D316" s="6" t="s">
        <v>330</v>
      </c>
      <c r="E316" s="6" t="s">
        <v>5</v>
      </c>
      <c r="F316" s="6"/>
      <c r="G316" s="7">
        <f>G317</f>
        <v>1070</v>
      </c>
      <c r="H316" s="76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4"/>
      <c r="Y316" s="168"/>
      <c r="Z316" s="7">
        <f>Z317</f>
        <v>30</v>
      </c>
      <c r="AA316" s="171">
        <f t="shared" si="45"/>
        <v>2.803738317757009</v>
      </c>
    </row>
    <row r="317" spans="1:27" ht="32.25" outlineLevel="6" thickBot="1">
      <c r="A317" s="87" t="s">
        <v>101</v>
      </c>
      <c r="B317" s="91">
        <v>951</v>
      </c>
      <c r="C317" s="92" t="s">
        <v>14</v>
      </c>
      <c r="D317" s="92" t="s">
        <v>330</v>
      </c>
      <c r="E317" s="92" t="s">
        <v>95</v>
      </c>
      <c r="F317" s="92"/>
      <c r="G317" s="97">
        <f>G318</f>
        <v>1070</v>
      </c>
      <c r="H317" s="76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4"/>
      <c r="Y317" s="168"/>
      <c r="Z317" s="97">
        <f>Z318</f>
        <v>30</v>
      </c>
      <c r="AA317" s="171">
        <f t="shared" si="45"/>
        <v>2.803738317757009</v>
      </c>
    </row>
    <row r="318" spans="1:27" ht="32.25" outlineLevel="6" thickBot="1">
      <c r="A318" s="87" t="s">
        <v>103</v>
      </c>
      <c r="B318" s="91">
        <v>951</v>
      </c>
      <c r="C318" s="92" t="s">
        <v>14</v>
      </c>
      <c r="D318" s="92" t="s">
        <v>330</v>
      </c>
      <c r="E318" s="92" t="s">
        <v>97</v>
      </c>
      <c r="F318" s="92"/>
      <c r="G318" s="97">
        <v>1070</v>
      </c>
      <c r="H318" s="76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4"/>
      <c r="Y318" s="168"/>
      <c r="Z318" s="97">
        <v>30</v>
      </c>
      <c r="AA318" s="171">
        <f t="shared" si="45"/>
        <v>2.803738317757009</v>
      </c>
    </row>
    <row r="319" spans="1:27" ht="32.25" outlineLevel="6" thickBot="1">
      <c r="A319" s="113" t="s">
        <v>168</v>
      </c>
      <c r="B319" s="89">
        <v>951</v>
      </c>
      <c r="C319" s="90" t="s">
        <v>14</v>
      </c>
      <c r="D319" s="90" t="s">
        <v>331</v>
      </c>
      <c r="E319" s="90" t="s">
        <v>5</v>
      </c>
      <c r="F319" s="90"/>
      <c r="G319" s="16">
        <f>G320+G324+G327+G330+G333+G336</f>
        <v>19381.19642</v>
      </c>
      <c r="H319" s="76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4"/>
      <c r="Y319" s="168"/>
      <c r="Z319" s="16">
        <f>Z320+Z324+Z327+Z330+Z333+Z336</f>
        <v>9161.05025</v>
      </c>
      <c r="AA319" s="171">
        <f t="shared" si="45"/>
        <v>47.26772306247542</v>
      </c>
    </row>
    <row r="320" spans="1:27" ht="32.25" outlineLevel="6" thickBot="1">
      <c r="A320" s="5" t="s">
        <v>169</v>
      </c>
      <c r="B320" s="21">
        <v>951</v>
      </c>
      <c r="C320" s="6" t="s">
        <v>14</v>
      </c>
      <c r="D320" s="6" t="s">
        <v>332</v>
      </c>
      <c r="E320" s="6" t="s">
        <v>5</v>
      </c>
      <c r="F320" s="6"/>
      <c r="G320" s="7">
        <f>G321</f>
        <v>11012.24342</v>
      </c>
      <c r="H320" s="29">
        <f aca="true" t="shared" si="51" ref="H320:X320">H321</f>
        <v>0</v>
      </c>
      <c r="I320" s="29">
        <f t="shared" si="51"/>
        <v>0</v>
      </c>
      <c r="J320" s="29">
        <f t="shared" si="51"/>
        <v>0</v>
      </c>
      <c r="K320" s="29">
        <f t="shared" si="51"/>
        <v>0</v>
      </c>
      <c r="L320" s="29">
        <f t="shared" si="51"/>
        <v>0</v>
      </c>
      <c r="M320" s="29">
        <f t="shared" si="51"/>
        <v>0</v>
      </c>
      <c r="N320" s="29">
        <f t="shared" si="51"/>
        <v>0</v>
      </c>
      <c r="O320" s="29">
        <f t="shared" si="51"/>
        <v>0</v>
      </c>
      <c r="P320" s="29">
        <f t="shared" si="51"/>
        <v>0</v>
      </c>
      <c r="Q320" s="29">
        <f t="shared" si="51"/>
        <v>0</v>
      </c>
      <c r="R320" s="29">
        <f t="shared" si="51"/>
        <v>0</v>
      </c>
      <c r="S320" s="29">
        <f t="shared" si="51"/>
        <v>0</v>
      </c>
      <c r="T320" s="29">
        <f t="shared" si="51"/>
        <v>0</v>
      </c>
      <c r="U320" s="29">
        <f t="shared" si="51"/>
        <v>0</v>
      </c>
      <c r="V320" s="29">
        <f t="shared" si="51"/>
        <v>0</v>
      </c>
      <c r="W320" s="29">
        <f t="shared" si="51"/>
        <v>0</v>
      </c>
      <c r="X320" s="72">
        <f t="shared" si="51"/>
        <v>669.14176</v>
      </c>
      <c r="Y320" s="168">
        <f>X320/G314*100</f>
        <v>3.2718954248839</v>
      </c>
      <c r="Z320" s="7">
        <f>Z321</f>
        <v>4915.30896</v>
      </c>
      <c r="AA320" s="171">
        <f t="shared" si="45"/>
        <v>44.63494650938256</v>
      </c>
    </row>
    <row r="321" spans="1:27" ht="16.5" outlineLevel="6" thickBot="1">
      <c r="A321" s="87" t="s">
        <v>123</v>
      </c>
      <c r="B321" s="91">
        <v>951</v>
      </c>
      <c r="C321" s="92" t="s">
        <v>14</v>
      </c>
      <c r="D321" s="92" t="s">
        <v>332</v>
      </c>
      <c r="E321" s="92" t="s">
        <v>122</v>
      </c>
      <c r="F321" s="92"/>
      <c r="G321" s="97">
        <f>G322+G323</f>
        <v>11012.24342</v>
      </c>
      <c r="H321" s="10">
        <f aca="true" t="shared" si="52" ref="H321:X321">H349</f>
        <v>0</v>
      </c>
      <c r="I321" s="10">
        <f t="shared" si="52"/>
        <v>0</v>
      </c>
      <c r="J321" s="10">
        <f t="shared" si="52"/>
        <v>0</v>
      </c>
      <c r="K321" s="10">
        <f t="shared" si="52"/>
        <v>0</v>
      </c>
      <c r="L321" s="10">
        <f t="shared" si="52"/>
        <v>0</v>
      </c>
      <c r="M321" s="10">
        <f t="shared" si="52"/>
        <v>0</v>
      </c>
      <c r="N321" s="10">
        <f t="shared" si="52"/>
        <v>0</v>
      </c>
      <c r="O321" s="10">
        <f t="shared" si="52"/>
        <v>0</v>
      </c>
      <c r="P321" s="10">
        <f t="shared" si="52"/>
        <v>0</v>
      </c>
      <c r="Q321" s="10">
        <f t="shared" si="52"/>
        <v>0</v>
      </c>
      <c r="R321" s="10">
        <f t="shared" si="52"/>
        <v>0</v>
      </c>
      <c r="S321" s="10">
        <f t="shared" si="52"/>
        <v>0</v>
      </c>
      <c r="T321" s="10">
        <f t="shared" si="52"/>
        <v>0</v>
      </c>
      <c r="U321" s="10">
        <f t="shared" si="52"/>
        <v>0</v>
      </c>
      <c r="V321" s="10">
        <f t="shared" si="52"/>
        <v>0</v>
      </c>
      <c r="W321" s="10">
        <f t="shared" si="52"/>
        <v>0</v>
      </c>
      <c r="X321" s="65">
        <f t="shared" si="52"/>
        <v>669.14176</v>
      </c>
      <c r="Y321" s="168">
        <f>X321/G315*100</f>
        <v>62.53661308411215</v>
      </c>
      <c r="Z321" s="97">
        <f>Z322+Z323</f>
        <v>4915.30896</v>
      </c>
      <c r="AA321" s="171">
        <f t="shared" si="45"/>
        <v>44.63494650938256</v>
      </c>
    </row>
    <row r="322" spans="1:27" ht="48" outlineLevel="6" thickBot="1">
      <c r="A322" s="98" t="s">
        <v>215</v>
      </c>
      <c r="B322" s="91">
        <v>951</v>
      </c>
      <c r="C322" s="92" t="s">
        <v>14</v>
      </c>
      <c r="D322" s="92" t="s">
        <v>332</v>
      </c>
      <c r="E322" s="92" t="s">
        <v>89</v>
      </c>
      <c r="F322" s="92"/>
      <c r="G322" s="97">
        <v>10756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65"/>
      <c r="Y322" s="168"/>
      <c r="Z322" s="97">
        <v>4915.30896</v>
      </c>
      <c r="AA322" s="171">
        <f t="shared" si="45"/>
        <v>45.69829825213834</v>
      </c>
    </row>
    <row r="323" spans="1:27" ht="16.5" outlineLevel="6" thickBot="1">
      <c r="A323" s="95" t="s">
        <v>87</v>
      </c>
      <c r="B323" s="91">
        <v>951</v>
      </c>
      <c r="C323" s="92" t="s">
        <v>14</v>
      </c>
      <c r="D323" s="92" t="s">
        <v>341</v>
      </c>
      <c r="E323" s="92" t="s">
        <v>88</v>
      </c>
      <c r="F323" s="92"/>
      <c r="G323" s="97">
        <v>256.24342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65"/>
      <c r="Y323" s="168"/>
      <c r="Z323" s="97">
        <v>0</v>
      </c>
      <c r="AA323" s="171">
        <f t="shared" si="45"/>
        <v>0</v>
      </c>
    </row>
    <row r="324" spans="1:27" ht="32.25" outlineLevel="6" thickBot="1">
      <c r="A324" s="5" t="s">
        <v>407</v>
      </c>
      <c r="B324" s="21">
        <v>951</v>
      </c>
      <c r="C324" s="6" t="s">
        <v>14</v>
      </c>
      <c r="D324" s="6" t="s">
        <v>408</v>
      </c>
      <c r="E324" s="6" t="s">
        <v>5</v>
      </c>
      <c r="F324" s="6"/>
      <c r="G324" s="7">
        <f>G325</f>
        <v>100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65"/>
      <c r="Y324" s="168"/>
      <c r="Z324" s="7">
        <f>Z325</f>
        <v>0</v>
      </c>
      <c r="AA324" s="171">
        <f t="shared" si="45"/>
        <v>0</v>
      </c>
    </row>
    <row r="325" spans="1:27" ht="16.5" outlineLevel="6" thickBot="1">
      <c r="A325" s="87" t="s">
        <v>123</v>
      </c>
      <c r="B325" s="91">
        <v>951</v>
      </c>
      <c r="C325" s="92" t="s">
        <v>14</v>
      </c>
      <c r="D325" s="92" t="s">
        <v>408</v>
      </c>
      <c r="E325" s="92" t="s">
        <v>122</v>
      </c>
      <c r="F325" s="92"/>
      <c r="G325" s="97">
        <f>G326</f>
        <v>100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5"/>
      <c r="Y325" s="168"/>
      <c r="Z325" s="97">
        <v>0</v>
      </c>
      <c r="AA325" s="171">
        <f t="shared" si="45"/>
        <v>0</v>
      </c>
    </row>
    <row r="326" spans="1:27" ht="48" outlineLevel="6" thickBot="1">
      <c r="A326" s="98" t="s">
        <v>215</v>
      </c>
      <c r="B326" s="91">
        <v>951</v>
      </c>
      <c r="C326" s="92" t="s">
        <v>14</v>
      </c>
      <c r="D326" s="92" t="s">
        <v>408</v>
      </c>
      <c r="E326" s="92" t="s">
        <v>89</v>
      </c>
      <c r="F326" s="92"/>
      <c r="G326" s="97">
        <v>100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5"/>
      <c r="Y326" s="168"/>
      <c r="Z326" s="97">
        <v>0</v>
      </c>
      <c r="AA326" s="171">
        <f t="shared" si="45"/>
        <v>0</v>
      </c>
    </row>
    <row r="327" spans="1:27" ht="32.25" outlineLevel="6" thickBot="1">
      <c r="A327" s="5" t="s">
        <v>412</v>
      </c>
      <c r="B327" s="21">
        <v>951</v>
      </c>
      <c r="C327" s="6" t="s">
        <v>14</v>
      </c>
      <c r="D327" s="6" t="s">
        <v>409</v>
      </c>
      <c r="E327" s="6" t="s">
        <v>5</v>
      </c>
      <c r="F327" s="6"/>
      <c r="G327" s="7">
        <f>G328</f>
        <v>50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5"/>
      <c r="Y327" s="168"/>
      <c r="Z327" s="7">
        <f>Z328</f>
        <v>0</v>
      </c>
      <c r="AA327" s="171">
        <f t="shared" si="45"/>
        <v>0</v>
      </c>
    </row>
    <row r="328" spans="1:27" ht="16.5" outlineLevel="6" thickBot="1">
      <c r="A328" s="87" t="s">
        <v>123</v>
      </c>
      <c r="B328" s="91">
        <v>951</v>
      </c>
      <c r="C328" s="92" t="s">
        <v>14</v>
      </c>
      <c r="D328" s="92" t="s">
        <v>409</v>
      </c>
      <c r="E328" s="92" t="s">
        <v>122</v>
      </c>
      <c r="F328" s="92"/>
      <c r="G328" s="97">
        <f>G329</f>
        <v>50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5"/>
      <c r="Y328" s="168"/>
      <c r="Z328" s="97">
        <f>Z329</f>
        <v>0</v>
      </c>
      <c r="AA328" s="171">
        <f t="shared" si="45"/>
        <v>0</v>
      </c>
    </row>
    <row r="329" spans="1:27" ht="48" outlineLevel="6" thickBot="1">
      <c r="A329" s="98" t="s">
        <v>215</v>
      </c>
      <c r="B329" s="91">
        <v>951</v>
      </c>
      <c r="C329" s="92" t="s">
        <v>14</v>
      </c>
      <c r="D329" s="92" t="s">
        <v>409</v>
      </c>
      <c r="E329" s="92" t="s">
        <v>89</v>
      </c>
      <c r="F329" s="92"/>
      <c r="G329" s="97">
        <v>50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5"/>
      <c r="Y329" s="168"/>
      <c r="Z329" s="97">
        <v>0</v>
      </c>
      <c r="AA329" s="171">
        <f t="shared" si="45"/>
        <v>0</v>
      </c>
    </row>
    <row r="330" spans="1:27" ht="32.25" outlineLevel="6" thickBot="1">
      <c r="A330" s="5" t="s">
        <v>170</v>
      </c>
      <c r="B330" s="21">
        <v>951</v>
      </c>
      <c r="C330" s="6" t="s">
        <v>14</v>
      </c>
      <c r="D330" s="6" t="s">
        <v>333</v>
      </c>
      <c r="E330" s="6" t="s">
        <v>5</v>
      </c>
      <c r="F330" s="6"/>
      <c r="G330" s="7">
        <f>G331</f>
        <v>8200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5"/>
      <c r="Y330" s="168"/>
      <c r="Z330" s="7">
        <f>Z331</f>
        <v>4245.74129</v>
      </c>
      <c r="AA330" s="171">
        <f t="shared" si="45"/>
        <v>51.77733280487805</v>
      </c>
    </row>
    <row r="331" spans="1:27" ht="34.5" customHeight="1" outlineLevel="6" thickBot="1">
      <c r="A331" s="87" t="s">
        <v>123</v>
      </c>
      <c r="B331" s="91">
        <v>951</v>
      </c>
      <c r="C331" s="92" t="s">
        <v>14</v>
      </c>
      <c r="D331" s="92" t="s">
        <v>333</v>
      </c>
      <c r="E331" s="92" t="s">
        <v>122</v>
      </c>
      <c r="F331" s="92"/>
      <c r="G331" s="97">
        <f>G332</f>
        <v>8200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5"/>
      <c r="Y331" s="168"/>
      <c r="Z331" s="97">
        <f>Z332</f>
        <v>4245.74129</v>
      </c>
      <c r="AA331" s="171">
        <f t="shared" si="45"/>
        <v>51.77733280487805</v>
      </c>
    </row>
    <row r="332" spans="1:27" ht="48" outlineLevel="6" thickBot="1">
      <c r="A332" s="98" t="s">
        <v>215</v>
      </c>
      <c r="B332" s="91">
        <v>951</v>
      </c>
      <c r="C332" s="92" t="s">
        <v>14</v>
      </c>
      <c r="D332" s="92" t="s">
        <v>333</v>
      </c>
      <c r="E332" s="92" t="s">
        <v>89</v>
      </c>
      <c r="F332" s="92"/>
      <c r="G332" s="97">
        <v>8200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5"/>
      <c r="Y332" s="168"/>
      <c r="Z332" s="97">
        <v>4245.74129</v>
      </c>
      <c r="AA332" s="171">
        <f aca="true" t="shared" si="53" ref="AA332:AA395">Z332/G332*100</f>
        <v>51.77733280487805</v>
      </c>
    </row>
    <row r="333" spans="1:27" ht="32.25" outlineLevel="6" thickBot="1">
      <c r="A333" s="5" t="s">
        <v>410</v>
      </c>
      <c r="B333" s="21">
        <v>951</v>
      </c>
      <c r="C333" s="6" t="s">
        <v>14</v>
      </c>
      <c r="D333" s="6" t="s">
        <v>411</v>
      </c>
      <c r="E333" s="6" t="s">
        <v>5</v>
      </c>
      <c r="F333" s="6"/>
      <c r="G333" s="7">
        <f>G334</f>
        <v>18.953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5"/>
      <c r="Y333" s="168"/>
      <c r="Z333" s="7">
        <f>Z334</f>
        <v>0</v>
      </c>
      <c r="AA333" s="171">
        <f t="shared" si="53"/>
        <v>0</v>
      </c>
    </row>
    <row r="334" spans="1:27" ht="16.5" outlineLevel="6" thickBot="1">
      <c r="A334" s="87" t="s">
        <v>123</v>
      </c>
      <c r="B334" s="91">
        <v>951</v>
      </c>
      <c r="C334" s="92" t="s">
        <v>14</v>
      </c>
      <c r="D334" s="92" t="s">
        <v>411</v>
      </c>
      <c r="E334" s="92" t="s">
        <v>122</v>
      </c>
      <c r="F334" s="92"/>
      <c r="G334" s="97">
        <f>G335</f>
        <v>18.953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5"/>
      <c r="Y334" s="168"/>
      <c r="Z334" s="97">
        <f>Z335</f>
        <v>0</v>
      </c>
      <c r="AA334" s="171">
        <f t="shared" si="53"/>
        <v>0</v>
      </c>
    </row>
    <row r="335" spans="1:27" ht="16.5" outlineLevel="6" thickBot="1">
      <c r="A335" s="95" t="s">
        <v>87</v>
      </c>
      <c r="B335" s="91">
        <v>951</v>
      </c>
      <c r="C335" s="92" t="s">
        <v>14</v>
      </c>
      <c r="D335" s="92" t="s">
        <v>411</v>
      </c>
      <c r="E335" s="92" t="s">
        <v>88</v>
      </c>
      <c r="F335" s="92"/>
      <c r="G335" s="97">
        <v>18.953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5"/>
      <c r="Y335" s="168"/>
      <c r="Z335" s="97">
        <v>0</v>
      </c>
      <c r="AA335" s="171">
        <f t="shared" si="53"/>
        <v>0</v>
      </c>
    </row>
    <row r="336" spans="1:27" ht="32.25" outlineLevel="6" thickBot="1">
      <c r="A336" s="78" t="s">
        <v>264</v>
      </c>
      <c r="B336" s="21">
        <v>951</v>
      </c>
      <c r="C336" s="6" t="s">
        <v>14</v>
      </c>
      <c r="D336" s="6" t="s">
        <v>334</v>
      </c>
      <c r="E336" s="6" t="s">
        <v>5</v>
      </c>
      <c r="F336" s="6"/>
      <c r="G336" s="7">
        <f>G337</f>
        <v>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5"/>
      <c r="Y336" s="168"/>
      <c r="Z336" s="7">
        <f>Z337</f>
        <v>0</v>
      </c>
      <c r="AA336" s="171">
        <v>0</v>
      </c>
    </row>
    <row r="337" spans="1:27" ht="16.5" outlineLevel="6" thickBot="1">
      <c r="A337" s="87" t="s">
        <v>123</v>
      </c>
      <c r="B337" s="91">
        <v>951</v>
      </c>
      <c r="C337" s="92" t="s">
        <v>14</v>
      </c>
      <c r="D337" s="92" t="s">
        <v>334</v>
      </c>
      <c r="E337" s="92" t="s">
        <v>122</v>
      </c>
      <c r="F337" s="92"/>
      <c r="G337" s="97">
        <f>G338</f>
        <v>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5"/>
      <c r="Y337" s="168"/>
      <c r="Z337" s="97">
        <f>Z338</f>
        <v>0</v>
      </c>
      <c r="AA337" s="171">
        <v>0</v>
      </c>
    </row>
    <row r="338" spans="1:27" ht="48" outlineLevel="6" thickBot="1">
      <c r="A338" s="98" t="s">
        <v>215</v>
      </c>
      <c r="B338" s="91">
        <v>951</v>
      </c>
      <c r="C338" s="92" t="s">
        <v>14</v>
      </c>
      <c r="D338" s="92" t="s">
        <v>334</v>
      </c>
      <c r="E338" s="92" t="s">
        <v>89</v>
      </c>
      <c r="F338" s="92"/>
      <c r="G338" s="97">
        <v>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5"/>
      <c r="Y338" s="168"/>
      <c r="Z338" s="97">
        <v>0</v>
      </c>
      <c r="AA338" s="171">
        <v>0</v>
      </c>
    </row>
    <row r="339" spans="1:27" ht="16.5" outlineLevel="6" thickBot="1">
      <c r="A339" s="13" t="s">
        <v>393</v>
      </c>
      <c r="B339" s="19">
        <v>951</v>
      </c>
      <c r="C339" s="9" t="s">
        <v>14</v>
      </c>
      <c r="D339" s="9" t="s">
        <v>347</v>
      </c>
      <c r="E339" s="9" t="s">
        <v>5</v>
      </c>
      <c r="F339" s="9"/>
      <c r="G339" s="10">
        <f>G340</f>
        <v>50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5"/>
      <c r="Y339" s="168"/>
      <c r="Z339" s="10">
        <f>Z340</f>
        <v>0</v>
      </c>
      <c r="AA339" s="171">
        <f t="shared" si="53"/>
        <v>0</v>
      </c>
    </row>
    <row r="340" spans="1:27" ht="32.25" outlineLevel="6" thickBot="1">
      <c r="A340" s="113" t="s">
        <v>395</v>
      </c>
      <c r="B340" s="89">
        <v>951</v>
      </c>
      <c r="C340" s="90" t="s">
        <v>14</v>
      </c>
      <c r="D340" s="90" t="s">
        <v>394</v>
      </c>
      <c r="E340" s="90" t="s">
        <v>5</v>
      </c>
      <c r="F340" s="90"/>
      <c r="G340" s="16">
        <f>G341</f>
        <v>50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5"/>
      <c r="Y340" s="168"/>
      <c r="Z340" s="16">
        <f>Z341</f>
        <v>0</v>
      </c>
      <c r="AA340" s="171">
        <f t="shared" si="53"/>
        <v>0</v>
      </c>
    </row>
    <row r="341" spans="1:27" ht="16.5" outlineLevel="6" thickBot="1">
      <c r="A341" s="5" t="s">
        <v>123</v>
      </c>
      <c r="B341" s="21">
        <v>951</v>
      </c>
      <c r="C341" s="6" t="s">
        <v>14</v>
      </c>
      <c r="D341" s="6" t="s">
        <v>394</v>
      </c>
      <c r="E341" s="6" t="s">
        <v>122</v>
      </c>
      <c r="F341" s="6"/>
      <c r="G341" s="7">
        <f>G342</f>
        <v>50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5"/>
      <c r="Y341" s="168"/>
      <c r="Z341" s="7">
        <f>Z342</f>
        <v>0</v>
      </c>
      <c r="AA341" s="171">
        <f t="shared" si="53"/>
        <v>0</v>
      </c>
    </row>
    <row r="342" spans="1:27" ht="16.5" outlineLevel="6" thickBot="1">
      <c r="A342" s="95" t="s">
        <v>87</v>
      </c>
      <c r="B342" s="91">
        <v>951</v>
      </c>
      <c r="C342" s="92" t="s">
        <v>14</v>
      </c>
      <c r="D342" s="92" t="s">
        <v>394</v>
      </c>
      <c r="E342" s="92" t="s">
        <v>88</v>
      </c>
      <c r="F342" s="92"/>
      <c r="G342" s="97">
        <v>50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5"/>
      <c r="Y342" s="168"/>
      <c r="Z342" s="97">
        <v>0</v>
      </c>
      <c r="AA342" s="171">
        <f t="shared" si="53"/>
        <v>0</v>
      </c>
    </row>
    <row r="343" spans="1:27" ht="16.5" outlineLevel="6" thickBot="1">
      <c r="A343" s="8" t="s">
        <v>244</v>
      </c>
      <c r="B343" s="19">
        <v>951</v>
      </c>
      <c r="C343" s="9" t="s">
        <v>14</v>
      </c>
      <c r="D343" s="9" t="s">
        <v>335</v>
      </c>
      <c r="E343" s="9" t="s">
        <v>5</v>
      </c>
      <c r="F343" s="9"/>
      <c r="G343" s="10">
        <f>G344</f>
        <v>200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5"/>
      <c r="Y343" s="168"/>
      <c r="Z343" s="10">
        <f>Z344</f>
        <v>68.5</v>
      </c>
      <c r="AA343" s="171">
        <f t="shared" si="53"/>
        <v>34.25</v>
      </c>
    </row>
    <row r="344" spans="1:27" ht="48" outlineLevel="6" thickBot="1">
      <c r="A344" s="78" t="s">
        <v>171</v>
      </c>
      <c r="B344" s="21">
        <v>951</v>
      </c>
      <c r="C344" s="6" t="s">
        <v>14</v>
      </c>
      <c r="D344" s="6" t="s">
        <v>336</v>
      </c>
      <c r="E344" s="6" t="s">
        <v>5</v>
      </c>
      <c r="F344" s="6"/>
      <c r="G344" s="7">
        <f>G345</f>
        <v>200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5"/>
      <c r="Y344" s="168"/>
      <c r="Z344" s="7">
        <f>Z345</f>
        <v>68.5</v>
      </c>
      <c r="AA344" s="171">
        <f t="shared" si="53"/>
        <v>34.25</v>
      </c>
    </row>
    <row r="345" spans="1:27" ht="32.25" outlineLevel="6" thickBot="1">
      <c r="A345" s="87" t="s">
        <v>101</v>
      </c>
      <c r="B345" s="91">
        <v>951</v>
      </c>
      <c r="C345" s="92" t="s">
        <v>14</v>
      </c>
      <c r="D345" s="92" t="s">
        <v>336</v>
      </c>
      <c r="E345" s="92" t="s">
        <v>95</v>
      </c>
      <c r="F345" s="92"/>
      <c r="G345" s="97">
        <f>G346</f>
        <v>200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5"/>
      <c r="Y345" s="168"/>
      <c r="Z345" s="97">
        <f>Z346</f>
        <v>68.5</v>
      </c>
      <c r="AA345" s="171">
        <f t="shared" si="53"/>
        <v>34.25</v>
      </c>
    </row>
    <row r="346" spans="1:27" ht="32.25" outlineLevel="6" thickBot="1">
      <c r="A346" s="87" t="s">
        <v>103</v>
      </c>
      <c r="B346" s="91">
        <v>951</v>
      </c>
      <c r="C346" s="92" t="s">
        <v>14</v>
      </c>
      <c r="D346" s="92" t="s">
        <v>336</v>
      </c>
      <c r="E346" s="92" t="s">
        <v>97</v>
      </c>
      <c r="F346" s="92"/>
      <c r="G346" s="97">
        <v>200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5"/>
      <c r="Y346" s="168"/>
      <c r="Z346" s="97">
        <v>68.5</v>
      </c>
      <c r="AA346" s="171">
        <f t="shared" si="53"/>
        <v>34.25</v>
      </c>
    </row>
    <row r="347" spans="1:27" ht="16.5" outlineLevel="6" thickBot="1">
      <c r="A347" s="8" t="s">
        <v>245</v>
      </c>
      <c r="B347" s="19">
        <v>951</v>
      </c>
      <c r="C347" s="9" t="s">
        <v>14</v>
      </c>
      <c r="D347" s="9" t="s">
        <v>337</v>
      </c>
      <c r="E347" s="9" t="s">
        <v>5</v>
      </c>
      <c r="F347" s="9"/>
      <c r="G347" s="10">
        <f>G348</f>
        <v>100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5"/>
      <c r="Y347" s="168"/>
      <c r="Z347" s="10">
        <f>Z348</f>
        <v>5</v>
      </c>
      <c r="AA347" s="171">
        <f t="shared" si="53"/>
        <v>5</v>
      </c>
    </row>
    <row r="348" spans="1:27" ht="32.25" outlineLevel="6" thickBot="1">
      <c r="A348" s="78" t="s">
        <v>172</v>
      </c>
      <c r="B348" s="21">
        <v>951</v>
      </c>
      <c r="C348" s="6" t="s">
        <v>14</v>
      </c>
      <c r="D348" s="6" t="s">
        <v>338</v>
      </c>
      <c r="E348" s="6" t="s">
        <v>5</v>
      </c>
      <c r="F348" s="6"/>
      <c r="G348" s="7">
        <f>G349</f>
        <v>100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65"/>
      <c r="Y348" s="168"/>
      <c r="Z348" s="7">
        <f>Z349</f>
        <v>5</v>
      </c>
      <c r="AA348" s="171">
        <f t="shared" si="53"/>
        <v>5</v>
      </c>
    </row>
    <row r="349" spans="1:27" ht="32.25" outlineLevel="6" thickBot="1">
      <c r="A349" s="87" t="s">
        <v>101</v>
      </c>
      <c r="B349" s="91">
        <v>951</v>
      </c>
      <c r="C349" s="92" t="s">
        <v>14</v>
      </c>
      <c r="D349" s="92" t="s">
        <v>338</v>
      </c>
      <c r="E349" s="92" t="s">
        <v>95</v>
      </c>
      <c r="F349" s="92"/>
      <c r="G349" s="97">
        <f>G350</f>
        <v>100</v>
      </c>
      <c r="H349" s="12">
        <f aca="true" t="shared" si="54" ref="H349:X349">H350</f>
        <v>0</v>
      </c>
      <c r="I349" s="12">
        <f t="shared" si="54"/>
        <v>0</v>
      </c>
      <c r="J349" s="12">
        <f t="shared" si="54"/>
        <v>0</v>
      </c>
      <c r="K349" s="12">
        <f t="shared" si="54"/>
        <v>0</v>
      </c>
      <c r="L349" s="12">
        <f t="shared" si="54"/>
        <v>0</v>
      </c>
      <c r="M349" s="12">
        <f t="shared" si="54"/>
        <v>0</v>
      </c>
      <c r="N349" s="12">
        <f t="shared" si="54"/>
        <v>0</v>
      </c>
      <c r="O349" s="12">
        <f t="shared" si="54"/>
        <v>0</v>
      </c>
      <c r="P349" s="12">
        <f t="shared" si="54"/>
        <v>0</v>
      </c>
      <c r="Q349" s="12">
        <f t="shared" si="54"/>
        <v>0</v>
      </c>
      <c r="R349" s="12">
        <f t="shared" si="54"/>
        <v>0</v>
      </c>
      <c r="S349" s="12">
        <f t="shared" si="54"/>
        <v>0</v>
      </c>
      <c r="T349" s="12">
        <f t="shared" si="54"/>
        <v>0</v>
      </c>
      <c r="U349" s="12">
        <f t="shared" si="54"/>
        <v>0</v>
      </c>
      <c r="V349" s="12">
        <f t="shared" si="54"/>
        <v>0</v>
      </c>
      <c r="W349" s="12">
        <f t="shared" si="54"/>
        <v>0</v>
      </c>
      <c r="X349" s="66">
        <f t="shared" si="54"/>
        <v>669.14176</v>
      </c>
      <c r="Y349" s="168">
        <f>X349/G343*100</f>
        <v>334.57088</v>
      </c>
      <c r="Z349" s="97">
        <f>Z350</f>
        <v>5</v>
      </c>
      <c r="AA349" s="171">
        <f t="shared" si="53"/>
        <v>5</v>
      </c>
    </row>
    <row r="350" spans="1:27" ht="32.25" outlineLevel="6" thickBot="1">
      <c r="A350" s="87" t="s">
        <v>103</v>
      </c>
      <c r="B350" s="91">
        <v>951</v>
      </c>
      <c r="C350" s="92" t="s">
        <v>14</v>
      </c>
      <c r="D350" s="92" t="s">
        <v>338</v>
      </c>
      <c r="E350" s="92" t="s">
        <v>97</v>
      </c>
      <c r="F350" s="92"/>
      <c r="G350" s="97">
        <v>100</v>
      </c>
      <c r="H350" s="24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42"/>
      <c r="X350" s="64">
        <v>669.14176</v>
      </c>
      <c r="Y350" s="168">
        <f>X350/G344*100</f>
        <v>334.57088</v>
      </c>
      <c r="Z350" s="97">
        <v>5</v>
      </c>
      <c r="AA350" s="171">
        <f t="shared" si="53"/>
        <v>5</v>
      </c>
    </row>
    <row r="351" spans="1:27" ht="19.5" outlineLevel="6" thickBot="1">
      <c r="A351" s="8" t="s">
        <v>246</v>
      </c>
      <c r="B351" s="19">
        <v>951</v>
      </c>
      <c r="C351" s="9" t="s">
        <v>14</v>
      </c>
      <c r="D351" s="9" t="s">
        <v>339</v>
      </c>
      <c r="E351" s="9" t="s">
        <v>5</v>
      </c>
      <c r="F351" s="9"/>
      <c r="G351" s="10">
        <f>G352</f>
        <v>50</v>
      </c>
      <c r="H351" s="76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4"/>
      <c r="Y351" s="168"/>
      <c r="Z351" s="10">
        <f>Z352</f>
        <v>0</v>
      </c>
      <c r="AA351" s="171">
        <f t="shared" si="53"/>
        <v>0</v>
      </c>
    </row>
    <row r="352" spans="1:27" ht="32.25" outlineLevel="6" thickBot="1">
      <c r="A352" s="78" t="s">
        <v>173</v>
      </c>
      <c r="B352" s="21">
        <v>951</v>
      </c>
      <c r="C352" s="6" t="s">
        <v>14</v>
      </c>
      <c r="D352" s="6" t="s">
        <v>340</v>
      </c>
      <c r="E352" s="6" t="s">
        <v>5</v>
      </c>
      <c r="F352" s="6"/>
      <c r="G352" s="7">
        <f>G353</f>
        <v>50</v>
      </c>
      <c r="H352" s="76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4"/>
      <c r="Y352" s="168"/>
      <c r="Z352" s="7">
        <f>Z353</f>
        <v>0</v>
      </c>
      <c r="AA352" s="171">
        <f t="shared" si="53"/>
        <v>0</v>
      </c>
    </row>
    <row r="353" spans="1:27" ht="32.25" outlineLevel="6" thickBot="1">
      <c r="A353" s="87" t="s">
        <v>101</v>
      </c>
      <c r="B353" s="91">
        <v>951</v>
      </c>
      <c r="C353" s="92" t="s">
        <v>14</v>
      </c>
      <c r="D353" s="92" t="s">
        <v>340</v>
      </c>
      <c r="E353" s="92" t="s">
        <v>95</v>
      </c>
      <c r="F353" s="92"/>
      <c r="G353" s="97">
        <f>G354</f>
        <v>50</v>
      </c>
      <c r="H353" s="76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4"/>
      <c r="Y353" s="168"/>
      <c r="Z353" s="97">
        <f>Z354</f>
        <v>0</v>
      </c>
      <c r="AA353" s="171">
        <f t="shared" si="53"/>
        <v>0</v>
      </c>
    </row>
    <row r="354" spans="1:27" ht="32.25" outlineLevel="6" thickBot="1">
      <c r="A354" s="87" t="s">
        <v>103</v>
      </c>
      <c r="B354" s="91">
        <v>951</v>
      </c>
      <c r="C354" s="92" t="s">
        <v>14</v>
      </c>
      <c r="D354" s="92" t="s">
        <v>340</v>
      </c>
      <c r="E354" s="92" t="s">
        <v>97</v>
      </c>
      <c r="F354" s="92"/>
      <c r="G354" s="97">
        <v>50</v>
      </c>
      <c r="H354" s="76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4"/>
      <c r="Y354" s="168"/>
      <c r="Z354" s="97">
        <v>0</v>
      </c>
      <c r="AA354" s="171">
        <f t="shared" si="53"/>
        <v>0</v>
      </c>
    </row>
    <row r="355" spans="1:27" ht="19.5" outlineLevel="6" thickBot="1">
      <c r="A355" s="107" t="s">
        <v>44</v>
      </c>
      <c r="B355" s="18">
        <v>951</v>
      </c>
      <c r="C355" s="14" t="s">
        <v>43</v>
      </c>
      <c r="D355" s="14" t="s">
        <v>275</v>
      </c>
      <c r="E355" s="14" t="s">
        <v>5</v>
      </c>
      <c r="F355" s="14"/>
      <c r="G355" s="15">
        <f>G356+G362+G374</f>
        <v>2718.5356</v>
      </c>
      <c r="H355" s="76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4"/>
      <c r="Y355" s="168"/>
      <c r="Z355" s="15">
        <f>Z356+Z362+Z374</f>
        <v>848.2989600000001</v>
      </c>
      <c r="AA355" s="171">
        <f t="shared" si="53"/>
        <v>31.20426158848168</v>
      </c>
    </row>
    <row r="356" spans="1:27" ht="19.5" outlineLevel="6" thickBot="1">
      <c r="A356" s="123" t="s">
        <v>36</v>
      </c>
      <c r="B356" s="18">
        <v>951</v>
      </c>
      <c r="C356" s="39" t="s">
        <v>15</v>
      </c>
      <c r="D356" s="39" t="s">
        <v>275</v>
      </c>
      <c r="E356" s="39" t="s">
        <v>5</v>
      </c>
      <c r="F356" s="39"/>
      <c r="G356" s="118">
        <f>G357</f>
        <v>865</v>
      </c>
      <c r="H356" s="76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4"/>
      <c r="Y356" s="168"/>
      <c r="Z356" s="118">
        <f>Z357</f>
        <v>267.36336</v>
      </c>
      <c r="AA356" s="171">
        <f t="shared" si="53"/>
        <v>30.90905895953757</v>
      </c>
    </row>
    <row r="357" spans="1:27" ht="32.25" outlineLevel="6" thickBot="1">
      <c r="A357" s="111" t="s">
        <v>138</v>
      </c>
      <c r="B357" s="19">
        <v>951</v>
      </c>
      <c r="C357" s="9" t="s">
        <v>15</v>
      </c>
      <c r="D357" s="9" t="s">
        <v>276</v>
      </c>
      <c r="E357" s="9" t="s">
        <v>5</v>
      </c>
      <c r="F357" s="9"/>
      <c r="G357" s="10">
        <f>G358</f>
        <v>865</v>
      </c>
      <c r="H357" s="76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4"/>
      <c r="Y357" s="168"/>
      <c r="Z357" s="10">
        <f>Z358</f>
        <v>267.36336</v>
      </c>
      <c r="AA357" s="171">
        <f t="shared" si="53"/>
        <v>30.90905895953757</v>
      </c>
    </row>
    <row r="358" spans="1:27" ht="35.25" customHeight="1" outlineLevel="6" thickBot="1">
      <c r="A358" s="111" t="s">
        <v>139</v>
      </c>
      <c r="B358" s="19">
        <v>951</v>
      </c>
      <c r="C358" s="11" t="s">
        <v>15</v>
      </c>
      <c r="D358" s="11" t="s">
        <v>277</v>
      </c>
      <c r="E358" s="11" t="s">
        <v>5</v>
      </c>
      <c r="F358" s="11"/>
      <c r="G358" s="12">
        <f>G359</f>
        <v>865</v>
      </c>
      <c r="H358" s="76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4"/>
      <c r="Y358" s="168"/>
      <c r="Z358" s="12">
        <f>Z359</f>
        <v>267.36336</v>
      </c>
      <c r="AA358" s="171">
        <f t="shared" si="53"/>
        <v>30.90905895953757</v>
      </c>
    </row>
    <row r="359" spans="1:27" ht="32.25" outlineLevel="6" thickBot="1">
      <c r="A359" s="93" t="s">
        <v>174</v>
      </c>
      <c r="B359" s="89">
        <v>951</v>
      </c>
      <c r="C359" s="90" t="s">
        <v>15</v>
      </c>
      <c r="D359" s="90" t="s">
        <v>342</v>
      </c>
      <c r="E359" s="90" t="s">
        <v>5</v>
      </c>
      <c r="F359" s="90"/>
      <c r="G359" s="16">
        <f>G360</f>
        <v>865</v>
      </c>
      <c r="H359" s="76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4"/>
      <c r="Y359" s="168"/>
      <c r="Z359" s="16">
        <f>Z360</f>
        <v>267.36336</v>
      </c>
      <c r="AA359" s="171">
        <f t="shared" si="53"/>
        <v>30.90905895953757</v>
      </c>
    </row>
    <row r="360" spans="1:27" ht="32.25" outlineLevel="6" thickBot="1">
      <c r="A360" s="5" t="s">
        <v>127</v>
      </c>
      <c r="B360" s="21">
        <v>951</v>
      </c>
      <c r="C360" s="6" t="s">
        <v>15</v>
      </c>
      <c r="D360" s="6" t="s">
        <v>342</v>
      </c>
      <c r="E360" s="6" t="s">
        <v>125</v>
      </c>
      <c r="F360" s="6"/>
      <c r="G360" s="7">
        <f>G361</f>
        <v>865</v>
      </c>
      <c r="H360" s="76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4"/>
      <c r="Y360" s="168"/>
      <c r="Z360" s="7">
        <f>Z361</f>
        <v>267.36336</v>
      </c>
      <c r="AA360" s="171">
        <f t="shared" si="53"/>
        <v>30.90905895953757</v>
      </c>
    </row>
    <row r="361" spans="1:27" ht="32.25" outlineLevel="6" thickBot="1">
      <c r="A361" s="87" t="s">
        <v>128</v>
      </c>
      <c r="B361" s="91">
        <v>951</v>
      </c>
      <c r="C361" s="92" t="s">
        <v>15</v>
      </c>
      <c r="D361" s="92" t="s">
        <v>342</v>
      </c>
      <c r="E361" s="92" t="s">
        <v>126</v>
      </c>
      <c r="F361" s="92"/>
      <c r="G361" s="97">
        <v>865</v>
      </c>
      <c r="H361" s="76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4"/>
      <c r="Y361" s="168"/>
      <c r="Z361" s="97">
        <v>267.36336</v>
      </c>
      <c r="AA361" s="171">
        <f t="shared" si="53"/>
        <v>30.90905895953757</v>
      </c>
    </row>
    <row r="362" spans="1:27" ht="18.75" outlineLevel="6">
      <c r="A362" s="123" t="s">
        <v>37</v>
      </c>
      <c r="B362" s="18">
        <v>951</v>
      </c>
      <c r="C362" s="39" t="s">
        <v>16</v>
      </c>
      <c r="D362" s="39" t="s">
        <v>275</v>
      </c>
      <c r="E362" s="39" t="s">
        <v>5</v>
      </c>
      <c r="F362" s="39"/>
      <c r="G362" s="118">
        <f>G363+G370</f>
        <v>1853.5356</v>
      </c>
      <c r="H362" s="76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4"/>
      <c r="Y362" s="168"/>
      <c r="Z362" s="118">
        <f>Z363+Z370</f>
        <v>580.9356</v>
      </c>
      <c r="AA362" s="171">
        <f t="shared" si="53"/>
        <v>31.34202547822659</v>
      </c>
    </row>
    <row r="363" spans="1:27" ht="16.5" outlineLevel="6" thickBot="1">
      <c r="A363" s="8" t="s">
        <v>247</v>
      </c>
      <c r="B363" s="19">
        <v>951</v>
      </c>
      <c r="C363" s="9" t="s">
        <v>16</v>
      </c>
      <c r="D363" s="9" t="s">
        <v>343</v>
      </c>
      <c r="E363" s="9" t="s">
        <v>5</v>
      </c>
      <c r="F363" s="9"/>
      <c r="G363" s="10">
        <f>G364+G367+G368+G369</f>
        <v>1853.5356</v>
      </c>
      <c r="H363" s="10">
        <f aca="true" t="shared" si="55" ref="H363:Z363">H364+H367+H368+H369</f>
        <v>0</v>
      </c>
      <c r="I363" s="10">
        <f t="shared" si="55"/>
        <v>0</v>
      </c>
      <c r="J363" s="10">
        <f t="shared" si="55"/>
        <v>0</v>
      </c>
      <c r="K363" s="10">
        <f t="shared" si="55"/>
        <v>0</v>
      </c>
      <c r="L363" s="10">
        <f t="shared" si="55"/>
        <v>0</v>
      </c>
      <c r="M363" s="10">
        <f t="shared" si="55"/>
        <v>0</v>
      </c>
      <c r="N363" s="10">
        <f t="shared" si="55"/>
        <v>0</v>
      </c>
      <c r="O363" s="10">
        <f t="shared" si="55"/>
        <v>0</v>
      </c>
      <c r="P363" s="10">
        <f t="shared" si="55"/>
        <v>0</v>
      </c>
      <c r="Q363" s="10">
        <f t="shared" si="55"/>
        <v>0</v>
      </c>
      <c r="R363" s="10">
        <f t="shared" si="55"/>
        <v>0</v>
      </c>
      <c r="S363" s="10">
        <f t="shared" si="55"/>
        <v>0</v>
      </c>
      <c r="T363" s="10">
        <f t="shared" si="55"/>
        <v>0</v>
      </c>
      <c r="U363" s="10">
        <f t="shared" si="55"/>
        <v>0</v>
      </c>
      <c r="V363" s="10">
        <f t="shared" si="55"/>
        <v>0</v>
      </c>
      <c r="W363" s="10">
        <f t="shared" si="55"/>
        <v>0</v>
      </c>
      <c r="X363" s="10">
        <f t="shared" si="55"/>
        <v>178.07376</v>
      </c>
      <c r="Y363" s="10">
        <f t="shared" si="55"/>
        <v>20.586561849710982</v>
      </c>
      <c r="Z363" s="10">
        <f t="shared" si="55"/>
        <v>580.9356</v>
      </c>
      <c r="AA363" s="171">
        <f t="shared" si="53"/>
        <v>31.34202547822659</v>
      </c>
    </row>
    <row r="364" spans="1:27" ht="32.25" outlineLevel="6" thickBot="1">
      <c r="A364" s="113" t="s">
        <v>175</v>
      </c>
      <c r="B364" s="89">
        <v>951</v>
      </c>
      <c r="C364" s="90" t="s">
        <v>16</v>
      </c>
      <c r="D364" s="90" t="s">
        <v>344</v>
      </c>
      <c r="E364" s="90" t="s">
        <v>5</v>
      </c>
      <c r="F364" s="90"/>
      <c r="G364" s="16">
        <f>G365</f>
        <v>1419.75</v>
      </c>
      <c r="H364" s="31">
        <f aca="true" t="shared" si="56" ref="H364:X365">H365</f>
        <v>0</v>
      </c>
      <c r="I364" s="31">
        <f t="shared" si="56"/>
        <v>0</v>
      </c>
      <c r="J364" s="31">
        <f t="shared" si="56"/>
        <v>0</v>
      </c>
      <c r="K364" s="31">
        <f t="shared" si="56"/>
        <v>0</v>
      </c>
      <c r="L364" s="31">
        <f t="shared" si="56"/>
        <v>0</v>
      </c>
      <c r="M364" s="31">
        <f t="shared" si="56"/>
        <v>0</v>
      </c>
      <c r="N364" s="31">
        <f t="shared" si="56"/>
        <v>0</v>
      </c>
      <c r="O364" s="31">
        <f t="shared" si="56"/>
        <v>0</v>
      </c>
      <c r="P364" s="31">
        <f t="shared" si="56"/>
        <v>0</v>
      </c>
      <c r="Q364" s="31">
        <f t="shared" si="56"/>
        <v>0</v>
      </c>
      <c r="R364" s="31">
        <f t="shared" si="56"/>
        <v>0</v>
      </c>
      <c r="S364" s="31">
        <f t="shared" si="56"/>
        <v>0</v>
      </c>
      <c r="T364" s="31">
        <f t="shared" si="56"/>
        <v>0</v>
      </c>
      <c r="U364" s="31">
        <f t="shared" si="56"/>
        <v>0</v>
      </c>
      <c r="V364" s="31">
        <f t="shared" si="56"/>
        <v>0</v>
      </c>
      <c r="W364" s="31">
        <f t="shared" si="56"/>
        <v>0</v>
      </c>
      <c r="X364" s="65">
        <f t="shared" si="56"/>
        <v>178.07376</v>
      </c>
      <c r="Y364" s="168">
        <f>X364/G358*100</f>
        <v>20.586561849710982</v>
      </c>
      <c r="Z364" s="16">
        <f>Z365</f>
        <v>147.15</v>
      </c>
      <c r="AA364" s="171">
        <f t="shared" si="53"/>
        <v>10.364500792393027</v>
      </c>
    </row>
    <row r="365" spans="1:27" ht="32.25" outlineLevel="6" thickBot="1">
      <c r="A365" s="5" t="s">
        <v>108</v>
      </c>
      <c r="B365" s="21">
        <v>951</v>
      </c>
      <c r="C365" s="6" t="s">
        <v>16</v>
      </c>
      <c r="D365" s="6" t="s">
        <v>344</v>
      </c>
      <c r="E365" s="6" t="s">
        <v>107</v>
      </c>
      <c r="F365" s="6"/>
      <c r="G365" s="7">
        <f>G366</f>
        <v>1419.75</v>
      </c>
      <c r="H365" s="32">
        <f t="shared" si="56"/>
        <v>0</v>
      </c>
      <c r="I365" s="32">
        <f t="shared" si="56"/>
        <v>0</v>
      </c>
      <c r="J365" s="32">
        <f t="shared" si="56"/>
        <v>0</v>
      </c>
      <c r="K365" s="32">
        <f t="shared" si="56"/>
        <v>0</v>
      </c>
      <c r="L365" s="32">
        <f t="shared" si="56"/>
        <v>0</v>
      </c>
      <c r="M365" s="32">
        <f t="shared" si="56"/>
        <v>0</v>
      </c>
      <c r="N365" s="32">
        <f t="shared" si="56"/>
        <v>0</v>
      </c>
      <c r="O365" s="32">
        <f t="shared" si="56"/>
        <v>0</v>
      </c>
      <c r="P365" s="32">
        <f t="shared" si="56"/>
        <v>0</v>
      </c>
      <c r="Q365" s="32">
        <f t="shared" si="56"/>
        <v>0</v>
      </c>
      <c r="R365" s="32">
        <f t="shared" si="56"/>
        <v>0</v>
      </c>
      <c r="S365" s="32">
        <f t="shared" si="56"/>
        <v>0</v>
      </c>
      <c r="T365" s="32">
        <f t="shared" si="56"/>
        <v>0</v>
      </c>
      <c r="U365" s="32">
        <f t="shared" si="56"/>
        <v>0</v>
      </c>
      <c r="V365" s="32">
        <f t="shared" si="56"/>
        <v>0</v>
      </c>
      <c r="W365" s="32">
        <f t="shared" si="56"/>
        <v>0</v>
      </c>
      <c r="X365" s="66">
        <f t="shared" si="56"/>
        <v>178.07376</v>
      </c>
      <c r="Y365" s="168">
        <f>X365/G359*100</f>
        <v>20.586561849710982</v>
      </c>
      <c r="Z365" s="7">
        <f>Z366</f>
        <v>147.15</v>
      </c>
      <c r="AA365" s="171">
        <f t="shared" si="53"/>
        <v>10.364500792393027</v>
      </c>
    </row>
    <row r="366" spans="1:27" ht="16.5" outlineLevel="6" thickBot="1">
      <c r="A366" s="87" t="s">
        <v>130</v>
      </c>
      <c r="B366" s="91">
        <v>951</v>
      </c>
      <c r="C366" s="92" t="s">
        <v>16</v>
      </c>
      <c r="D366" s="92" t="s">
        <v>344</v>
      </c>
      <c r="E366" s="92" t="s">
        <v>129</v>
      </c>
      <c r="F366" s="92"/>
      <c r="G366" s="97">
        <v>1419.75</v>
      </c>
      <c r="H366" s="34">
        <f aca="true" t="shared" si="57" ref="H366:X366">H370</f>
        <v>0</v>
      </c>
      <c r="I366" s="34">
        <f t="shared" si="57"/>
        <v>0</v>
      </c>
      <c r="J366" s="34">
        <f t="shared" si="57"/>
        <v>0</v>
      </c>
      <c r="K366" s="34">
        <f t="shared" si="57"/>
        <v>0</v>
      </c>
      <c r="L366" s="34">
        <f t="shared" si="57"/>
        <v>0</v>
      </c>
      <c r="M366" s="34">
        <f t="shared" si="57"/>
        <v>0</v>
      </c>
      <c r="N366" s="34">
        <f t="shared" si="57"/>
        <v>0</v>
      </c>
      <c r="O366" s="34">
        <f t="shared" si="57"/>
        <v>0</v>
      </c>
      <c r="P366" s="34">
        <f t="shared" si="57"/>
        <v>0</v>
      </c>
      <c r="Q366" s="34">
        <f t="shared" si="57"/>
        <v>0</v>
      </c>
      <c r="R366" s="34">
        <f t="shared" si="57"/>
        <v>0</v>
      </c>
      <c r="S366" s="34">
        <f t="shared" si="57"/>
        <v>0</v>
      </c>
      <c r="T366" s="34">
        <f t="shared" si="57"/>
        <v>0</v>
      </c>
      <c r="U366" s="34">
        <f t="shared" si="57"/>
        <v>0</v>
      </c>
      <c r="V366" s="34">
        <f t="shared" si="57"/>
        <v>0</v>
      </c>
      <c r="W366" s="34">
        <f t="shared" si="57"/>
        <v>0</v>
      </c>
      <c r="X366" s="67">
        <f t="shared" si="57"/>
        <v>178.07376</v>
      </c>
      <c r="Y366" s="168">
        <f>X366/G360*100</f>
        <v>20.586561849710982</v>
      </c>
      <c r="Z366" s="97">
        <v>147.15</v>
      </c>
      <c r="AA366" s="171">
        <f t="shared" si="53"/>
        <v>10.364500792393027</v>
      </c>
    </row>
    <row r="367" spans="1:27" ht="32.25" outlineLevel="6" thickBot="1">
      <c r="A367" s="113" t="s">
        <v>403</v>
      </c>
      <c r="B367" s="90" t="s">
        <v>404</v>
      </c>
      <c r="C367" s="90" t="s">
        <v>16</v>
      </c>
      <c r="D367" s="90" t="s">
        <v>406</v>
      </c>
      <c r="E367" s="90" t="s">
        <v>129</v>
      </c>
      <c r="F367" s="90"/>
      <c r="G367" s="144">
        <v>197.96483</v>
      </c>
      <c r="H367" s="5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1"/>
      <c r="Y367" s="168"/>
      <c r="Z367" s="144">
        <v>197.96483</v>
      </c>
      <c r="AA367" s="171">
        <f t="shared" si="53"/>
        <v>100</v>
      </c>
    </row>
    <row r="368" spans="1:27" ht="32.25" outlineLevel="6" thickBot="1">
      <c r="A368" s="113" t="s">
        <v>405</v>
      </c>
      <c r="B368" s="90" t="s">
        <v>404</v>
      </c>
      <c r="C368" s="90" t="s">
        <v>16</v>
      </c>
      <c r="D368" s="90" t="s">
        <v>413</v>
      </c>
      <c r="E368" s="90" t="s">
        <v>129</v>
      </c>
      <c r="F368" s="90"/>
      <c r="G368" s="144">
        <v>235.82077</v>
      </c>
      <c r="H368" s="5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1"/>
      <c r="Y368" s="168"/>
      <c r="Z368" s="144">
        <v>0</v>
      </c>
      <c r="AA368" s="171">
        <f t="shared" si="53"/>
        <v>0</v>
      </c>
    </row>
    <row r="369" spans="1:27" ht="32.25" outlineLevel="6" thickBot="1">
      <c r="A369" s="113" t="s">
        <v>405</v>
      </c>
      <c r="B369" s="90" t="s">
        <v>404</v>
      </c>
      <c r="C369" s="90" t="s">
        <v>16</v>
      </c>
      <c r="D369" s="90" t="s">
        <v>419</v>
      </c>
      <c r="E369" s="90" t="s">
        <v>129</v>
      </c>
      <c r="F369" s="90"/>
      <c r="G369" s="144">
        <v>0</v>
      </c>
      <c r="H369" s="5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1"/>
      <c r="Y369" s="168"/>
      <c r="Z369" s="144">
        <v>235.82077</v>
      </c>
      <c r="AA369" s="171">
        <v>0</v>
      </c>
    </row>
    <row r="370" spans="1:27" ht="19.5" outlineLevel="6" thickBot="1">
      <c r="A370" s="8" t="s">
        <v>176</v>
      </c>
      <c r="B370" s="19">
        <v>951</v>
      </c>
      <c r="C370" s="9" t="s">
        <v>16</v>
      </c>
      <c r="D370" s="9" t="s">
        <v>345</v>
      </c>
      <c r="E370" s="9" t="s">
        <v>5</v>
      </c>
      <c r="F370" s="9"/>
      <c r="G370" s="10">
        <f>G371</f>
        <v>0</v>
      </c>
      <c r="H370" s="24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42"/>
      <c r="X370" s="64">
        <v>178.07376</v>
      </c>
      <c r="Y370" s="168">
        <f>X370/G361*100</f>
        <v>20.586561849710982</v>
      </c>
      <c r="Z370" s="10">
        <f>Z371</f>
        <v>0</v>
      </c>
      <c r="AA370" s="171">
        <v>0</v>
      </c>
    </row>
    <row r="371" spans="1:27" ht="32.25" outlineLevel="6" thickBot="1">
      <c r="A371" s="113" t="s">
        <v>175</v>
      </c>
      <c r="B371" s="89">
        <v>951</v>
      </c>
      <c r="C371" s="90" t="s">
        <v>16</v>
      </c>
      <c r="D371" s="90" t="s">
        <v>346</v>
      </c>
      <c r="E371" s="90" t="s">
        <v>5</v>
      </c>
      <c r="F371" s="90"/>
      <c r="G371" s="16">
        <f>G372</f>
        <v>0</v>
      </c>
      <c r="H371" s="76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4"/>
      <c r="Y371" s="168"/>
      <c r="Z371" s="16">
        <f>Z372</f>
        <v>0</v>
      </c>
      <c r="AA371" s="171">
        <v>0</v>
      </c>
    </row>
    <row r="372" spans="1:27" ht="32.25" outlineLevel="6" thickBot="1">
      <c r="A372" s="5" t="s">
        <v>108</v>
      </c>
      <c r="B372" s="21">
        <v>951</v>
      </c>
      <c r="C372" s="6" t="s">
        <v>16</v>
      </c>
      <c r="D372" s="6" t="s">
        <v>346</v>
      </c>
      <c r="E372" s="6" t="s">
        <v>107</v>
      </c>
      <c r="F372" s="6"/>
      <c r="G372" s="7">
        <f>G373</f>
        <v>0</v>
      </c>
      <c r="H372" s="31">
        <f aca="true" t="shared" si="58" ref="H372:X373">H373</f>
        <v>0</v>
      </c>
      <c r="I372" s="31">
        <f t="shared" si="58"/>
        <v>0</v>
      </c>
      <c r="J372" s="31">
        <f t="shared" si="58"/>
        <v>0</v>
      </c>
      <c r="K372" s="31">
        <f t="shared" si="58"/>
        <v>0</v>
      </c>
      <c r="L372" s="31">
        <f t="shared" si="58"/>
        <v>0</v>
      </c>
      <c r="M372" s="31">
        <f t="shared" si="58"/>
        <v>0</v>
      </c>
      <c r="N372" s="31">
        <f t="shared" si="58"/>
        <v>0</v>
      </c>
      <c r="O372" s="31">
        <f t="shared" si="58"/>
        <v>0</v>
      </c>
      <c r="P372" s="31">
        <f t="shared" si="58"/>
        <v>0</v>
      </c>
      <c r="Q372" s="31">
        <f t="shared" si="58"/>
        <v>0</v>
      </c>
      <c r="R372" s="31">
        <f t="shared" si="58"/>
        <v>0</v>
      </c>
      <c r="S372" s="31">
        <f t="shared" si="58"/>
        <v>0</v>
      </c>
      <c r="T372" s="31">
        <f t="shared" si="58"/>
        <v>0</v>
      </c>
      <c r="U372" s="31">
        <f t="shared" si="58"/>
        <v>0</v>
      </c>
      <c r="V372" s="31">
        <f t="shared" si="58"/>
        <v>0</v>
      </c>
      <c r="W372" s="31">
        <f t="shared" si="58"/>
        <v>0</v>
      </c>
      <c r="X372" s="65">
        <f t="shared" si="58"/>
        <v>63.00298</v>
      </c>
      <c r="Y372" s="168">
        <f>X372/G363*100</f>
        <v>3.399070403611347</v>
      </c>
      <c r="Z372" s="7">
        <f>Z373</f>
        <v>0</v>
      </c>
      <c r="AA372" s="171">
        <v>0</v>
      </c>
    </row>
    <row r="373" spans="1:27" ht="16.5" outlineLevel="6" thickBot="1">
      <c r="A373" s="87" t="s">
        <v>130</v>
      </c>
      <c r="B373" s="91">
        <v>951</v>
      </c>
      <c r="C373" s="92" t="s">
        <v>16</v>
      </c>
      <c r="D373" s="92" t="s">
        <v>346</v>
      </c>
      <c r="E373" s="92" t="s">
        <v>129</v>
      </c>
      <c r="F373" s="92"/>
      <c r="G373" s="97">
        <v>0</v>
      </c>
      <c r="H373" s="32">
        <f t="shared" si="58"/>
        <v>0</v>
      </c>
      <c r="I373" s="32">
        <f t="shared" si="58"/>
        <v>0</v>
      </c>
      <c r="J373" s="32">
        <f t="shared" si="58"/>
        <v>0</v>
      </c>
      <c r="K373" s="32">
        <f t="shared" si="58"/>
        <v>0</v>
      </c>
      <c r="L373" s="32">
        <f t="shared" si="58"/>
        <v>0</v>
      </c>
      <c r="M373" s="32">
        <f t="shared" si="58"/>
        <v>0</v>
      </c>
      <c r="N373" s="32">
        <f t="shared" si="58"/>
        <v>0</v>
      </c>
      <c r="O373" s="32">
        <f t="shared" si="58"/>
        <v>0</v>
      </c>
      <c r="P373" s="32">
        <f t="shared" si="58"/>
        <v>0</v>
      </c>
      <c r="Q373" s="32">
        <f t="shared" si="58"/>
        <v>0</v>
      </c>
      <c r="R373" s="32">
        <f t="shared" si="58"/>
        <v>0</v>
      </c>
      <c r="S373" s="32">
        <f t="shared" si="58"/>
        <v>0</v>
      </c>
      <c r="T373" s="32">
        <f t="shared" si="58"/>
        <v>0</v>
      </c>
      <c r="U373" s="32">
        <f t="shared" si="58"/>
        <v>0</v>
      </c>
      <c r="V373" s="32">
        <f t="shared" si="58"/>
        <v>0</v>
      </c>
      <c r="W373" s="32">
        <f t="shared" si="58"/>
        <v>0</v>
      </c>
      <c r="X373" s="66">
        <f t="shared" si="58"/>
        <v>63.00298</v>
      </c>
      <c r="Y373" s="168">
        <f>X373/G364*100</f>
        <v>4.437610846980102</v>
      </c>
      <c r="Z373" s="97">
        <v>0</v>
      </c>
      <c r="AA373" s="171">
        <v>0</v>
      </c>
    </row>
    <row r="374" spans="1:27" ht="19.5" outlineLevel="6" thickBot="1">
      <c r="A374" s="123" t="s">
        <v>177</v>
      </c>
      <c r="B374" s="18">
        <v>951</v>
      </c>
      <c r="C374" s="39" t="s">
        <v>178</v>
      </c>
      <c r="D374" s="39" t="s">
        <v>275</v>
      </c>
      <c r="E374" s="39" t="s">
        <v>5</v>
      </c>
      <c r="F374" s="39"/>
      <c r="G374" s="118">
        <f>G375</f>
        <v>0</v>
      </c>
      <c r="H374" s="24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42"/>
      <c r="X374" s="64">
        <v>63.00298</v>
      </c>
      <c r="Y374" s="168">
        <f>X374/G365*100</f>
        <v>4.437610846980102</v>
      </c>
      <c r="Z374" s="118">
        <f>Z375</f>
        <v>0</v>
      </c>
      <c r="AA374" s="171">
        <v>0</v>
      </c>
    </row>
    <row r="375" spans="1:27" ht="19.5" outlineLevel="6" thickBot="1">
      <c r="A375" s="13" t="s">
        <v>248</v>
      </c>
      <c r="B375" s="19">
        <v>951</v>
      </c>
      <c r="C375" s="9" t="s">
        <v>178</v>
      </c>
      <c r="D375" s="9" t="s">
        <v>347</v>
      </c>
      <c r="E375" s="9" t="s">
        <v>5</v>
      </c>
      <c r="F375" s="9"/>
      <c r="G375" s="10">
        <f>G376</f>
        <v>0</v>
      </c>
      <c r="H375" s="76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4"/>
      <c r="Y375" s="168"/>
      <c r="Z375" s="10">
        <f>Z376</f>
        <v>0</v>
      </c>
      <c r="AA375" s="171">
        <v>0</v>
      </c>
    </row>
    <row r="376" spans="1:27" ht="48" outlineLevel="6" thickBot="1">
      <c r="A376" s="113" t="s">
        <v>179</v>
      </c>
      <c r="B376" s="89">
        <v>951</v>
      </c>
      <c r="C376" s="90" t="s">
        <v>178</v>
      </c>
      <c r="D376" s="90" t="s">
        <v>348</v>
      </c>
      <c r="E376" s="90" t="s">
        <v>5</v>
      </c>
      <c r="F376" s="90"/>
      <c r="G376" s="16">
        <f>G377</f>
        <v>0</v>
      </c>
      <c r="H376" s="76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4"/>
      <c r="Y376" s="168"/>
      <c r="Z376" s="16">
        <f>Z377</f>
        <v>0</v>
      </c>
      <c r="AA376" s="171">
        <v>0</v>
      </c>
    </row>
    <row r="377" spans="1:27" ht="32.25" outlineLevel="6" thickBot="1">
      <c r="A377" s="5" t="s">
        <v>101</v>
      </c>
      <c r="B377" s="21">
        <v>951</v>
      </c>
      <c r="C377" s="6" t="s">
        <v>180</v>
      </c>
      <c r="D377" s="6" t="s">
        <v>348</v>
      </c>
      <c r="E377" s="6" t="s">
        <v>95</v>
      </c>
      <c r="F377" s="6"/>
      <c r="G377" s="7">
        <f>G378</f>
        <v>0</v>
      </c>
      <c r="H377" s="76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4"/>
      <c r="Y377" s="168"/>
      <c r="Z377" s="7">
        <f>Z378</f>
        <v>0</v>
      </c>
      <c r="AA377" s="171">
        <v>0</v>
      </c>
    </row>
    <row r="378" spans="1:27" ht="32.25" outlineLevel="6" thickBot="1">
      <c r="A378" s="87" t="s">
        <v>103</v>
      </c>
      <c r="B378" s="91">
        <v>951</v>
      </c>
      <c r="C378" s="92" t="s">
        <v>178</v>
      </c>
      <c r="D378" s="92" t="s">
        <v>348</v>
      </c>
      <c r="E378" s="92" t="s">
        <v>97</v>
      </c>
      <c r="F378" s="92"/>
      <c r="G378" s="97">
        <v>0</v>
      </c>
      <c r="H378" s="76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4"/>
      <c r="Y378" s="168"/>
      <c r="Z378" s="97">
        <v>0</v>
      </c>
      <c r="AA378" s="171">
        <v>0</v>
      </c>
    </row>
    <row r="379" spans="1:27" ht="19.5" outlineLevel="6" thickBot="1">
      <c r="A379" s="107" t="s">
        <v>72</v>
      </c>
      <c r="B379" s="18">
        <v>951</v>
      </c>
      <c r="C379" s="14" t="s">
        <v>42</v>
      </c>
      <c r="D379" s="14" t="s">
        <v>275</v>
      </c>
      <c r="E379" s="14" t="s">
        <v>5</v>
      </c>
      <c r="F379" s="14"/>
      <c r="G379" s="15">
        <f>G380+G385</f>
        <v>200</v>
      </c>
      <c r="H379" s="76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4"/>
      <c r="Y379" s="168"/>
      <c r="Z379" s="15">
        <f>Z380+Z385</f>
        <v>78</v>
      </c>
      <c r="AA379" s="171">
        <f t="shared" si="53"/>
        <v>39</v>
      </c>
    </row>
    <row r="380" spans="1:27" ht="19.5" outlineLevel="6" thickBot="1">
      <c r="A380" s="8" t="s">
        <v>181</v>
      </c>
      <c r="B380" s="19">
        <v>951</v>
      </c>
      <c r="C380" s="9" t="s">
        <v>77</v>
      </c>
      <c r="D380" s="9" t="s">
        <v>275</v>
      </c>
      <c r="E380" s="9" t="s">
        <v>5</v>
      </c>
      <c r="F380" s="9"/>
      <c r="G380" s="10">
        <f>G381</f>
        <v>200</v>
      </c>
      <c r="H380" s="29">
        <f aca="true" t="shared" si="59" ref="H380:X380">H381+H386</f>
        <v>0</v>
      </c>
      <c r="I380" s="29">
        <f t="shared" si="59"/>
        <v>0</v>
      </c>
      <c r="J380" s="29">
        <f t="shared" si="59"/>
        <v>0</v>
      </c>
      <c r="K380" s="29">
        <f t="shared" si="59"/>
        <v>0</v>
      </c>
      <c r="L380" s="29">
        <f t="shared" si="59"/>
        <v>0</v>
      </c>
      <c r="M380" s="29">
        <f t="shared" si="59"/>
        <v>0</v>
      </c>
      <c r="N380" s="29">
        <f t="shared" si="59"/>
        <v>0</v>
      </c>
      <c r="O380" s="29">
        <f t="shared" si="59"/>
        <v>0</v>
      </c>
      <c r="P380" s="29">
        <f t="shared" si="59"/>
        <v>0</v>
      </c>
      <c r="Q380" s="29">
        <f t="shared" si="59"/>
        <v>0</v>
      </c>
      <c r="R380" s="29">
        <f t="shared" si="59"/>
        <v>0</v>
      </c>
      <c r="S380" s="29">
        <f t="shared" si="59"/>
        <v>0</v>
      </c>
      <c r="T380" s="29">
        <f t="shared" si="59"/>
        <v>0</v>
      </c>
      <c r="U380" s="29">
        <f t="shared" si="59"/>
        <v>0</v>
      </c>
      <c r="V380" s="29">
        <f t="shared" si="59"/>
        <v>0</v>
      </c>
      <c r="W380" s="29">
        <f t="shared" si="59"/>
        <v>0</v>
      </c>
      <c r="X380" s="72">
        <f t="shared" si="59"/>
        <v>499.74378</v>
      </c>
      <c r="Y380" s="168" t="e">
        <f>X380/G374*100</f>
        <v>#DIV/0!</v>
      </c>
      <c r="Z380" s="10">
        <f>Z381</f>
        <v>78</v>
      </c>
      <c r="AA380" s="171">
        <f t="shared" si="53"/>
        <v>39</v>
      </c>
    </row>
    <row r="381" spans="1:27" ht="16.5" outlineLevel="6" thickBot="1">
      <c r="A381" s="99" t="s">
        <v>249</v>
      </c>
      <c r="B381" s="105">
        <v>951</v>
      </c>
      <c r="C381" s="90" t="s">
        <v>77</v>
      </c>
      <c r="D381" s="90" t="s">
        <v>349</v>
      </c>
      <c r="E381" s="90" t="s">
        <v>5</v>
      </c>
      <c r="F381" s="90"/>
      <c r="G381" s="16">
        <f>G382</f>
        <v>200</v>
      </c>
      <c r="H381" s="31">
        <f aca="true" t="shared" si="60" ref="H381:X383">H382</f>
        <v>0</v>
      </c>
      <c r="I381" s="31">
        <f t="shared" si="60"/>
        <v>0</v>
      </c>
      <c r="J381" s="31">
        <f t="shared" si="60"/>
        <v>0</v>
      </c>
      <c r="K381" s="31">
        <f t="shared" si="60"/>
        <v>0</v>
      </c>
      <c r="L381" s="31">
        <f t="shared" si="60"/>
        <v>0</v>
      </c>
      <c r="M381" s="31">
        <f t="shared" si="60"/>
        <v>0</v>
      </c>
      <c r="N381" s="31">
        <f t="shared" si="60"/>
        <v>0</v>
      </c>
      <c r="O381" s="31">
        <f t="shared" si="60"/>
        <v>0</v>
      </c>
      <c r="P381" s="31">
        <f t="shared" si="60"/>
        <v>0</v>
      </c>
      <c r="Q381" s="31">
        <f t="shared" si="60"/>
        <v>0</v>
      </c>
      <c r="R381" s="31">
        <f t="shared" si="60"/>
        <v>0</v>
      </c>
      <c r="S381" s="31">
        <f t="shared" si="60"/>
        <v>0</v>
      </c>
      <c r="T381" s="31">
        <f t="shared" si="60"/>
        <v>0</v>
      </c>
      <c r="U381" s="31">
        <f t="shared" si="60"/>
        <v>0</v>
      </c>
      <c r="V381" s="31">
        <f t="shared" si="60"/>
        <v>0</v>
      </c>
      <c r="W381" s="31">
        <f t="shared" si="60"/>
        <v>0</v>
      </c>
      <c r="X381" s="65">
        <f t="shared" si="60"/>
        <v>499.74378</v>
      </c>
      <c r="Y381" s="168" t="e">
        <f>X381/G375*100</f>
        <v>#DIV/0!</v>
      </c>
      <c r="Z381" s="16">
        <f>Z382</f>
        <v>78</v>
      </c>
      <c r="AA381" s="171">
        <f t="shared" si="53"/>
        <v>39</v>
      </c>
    </row>
    <row r="382" spans="1:27" ht="48" outlineLevel="6" thickBot="1">
      <c r="A382" s="113" t="s">
        <v>182</v>
      </c>
      <c r="B382" s="89">
        <v>951</v>
      </c>
      <c r="C382" s="90" t="s">
        <v>77</v>
      </c>
      <c r="D382" s="90" t="s">
        <v>350</v>
      </c>
      <c r="E382" s="90" t="s">
        <v>5</v>
      </c>
      <c r="F382" s="90"/>
      <c r="G382" s="16">
        <f>G383</f>
        <v>200</v>
      </c>
      <c r="H382" s="32">
        <f t="shared" si="60"/>
        <v>0</v>
      </c>
      <c r="I382" s="32">
        <f t="shared" si="60"/>
        <v>0</v>
      </c>
      <c r="J382" s="32">
        <f t="shared" si="60"/>
        <v>0</v>
      </c>
      <c r="K382" s="32">
        <f t="shared" si="60"/>
        <v>0</v>
      </c>
      <c r="L382" s="32">
        <f t="shared" si="60"/>
        <v>0</v>
      </c>
      <c r="M382" s="32">
        <f t="shared" si="60"/>
        <v>0</v>
      </c>
      <c r="N382" s="32">
        <f t="shared" si="60"/>
        <v>0</v>
      </c>
      <c r="O382" s="32">
        <f t="shared" si="60"/>
        <v>0</v>
      </c>
      <c r="P382" s="32">
        <f t="shared" si="60"/>
        <v>0</v>
      </c>
      <c r="Q382" s="32">
        <f t="shared" si="60"/>
        <v>0</v>
      </c>
      <c r="R382" s="32">
        <f t="shared" si="60"/>
        <v>0</v>
      </c>
      <c r="S382" s="32">
        <f t="shared" si="60"/>
        <v>0</v>
      </c>
      <c r="T382" s="32">
        <f t="shared" si="60"/>
        <v>0</v>
      </c>
      <c r="U382" s="32">
        <f t="shared" si="60"/>
        <v>0</v>
      </c>
      <c r="V382" s="32">
        <f t="shared" si="60"/>
        <v>0</v>
      </c>
      <c r="W382" s="32">
        <f t="shared" si="60"/>
        <v>0</v>
      </c>
      <c r="X382" s="66">
        <f t="shared" si="60"/>
        <v>499.74378</v>
      </c>
      <c r="Y382" s="168" t="e">
        <f>X382/G376*100</f>
        <v>#DIV/0!</v>
      </c>
      <c r="Z382" s="16">
        <f>Z383</f>
        <v>78</v>
      </c>
      <c r="AA382" s="171">
        <f t="shared" si="53"/>
        <v>39</v>
      </c>
    </row>
    <row r="383" spans="1:27" ht="32.25" outlineLevel="6" thickBot="1">
      <c r="A383" s="5" t="s">
        <v>101</v>
      </c>
      <c r="B383" s="21">
        <v>951</v>
      </c>
      <c r="C383" s="6" t="s">
        <v>77</v>
      </c>
      <c r="D383" s="6" t="s">
        <v>350</v>
      </c>
      <c r="E383" s="6" t="s">
        <v>95</v>
      </c>
      <c r="F383" s="6"/>
      <c r="G383" s="7">
        <f>G384</f>
        <v>200</v>
      </c>
      <c r="H383" s="34">
        <f t="shared" si="60"/>
        <v>0</v>
      </c>
      <c r="I383" s="34">
        <f t="shared" si="60"/>
        <v>0</v>
      </c>
      <c r="J383" s="34">
        <f t="shared" si="60"/>
        <v>0</v>
      </c>
      <c r="K383" s="34">
        <f t="shared" si="60"/>
        <v>0</v>
      </c>
      <c r="L383" s="34">
        <f t="shared" si="60"/>
        <v>0</v>
      </c>
      <c r="M383" s="34">
        <f t="shared" si="60"/>
        <v>0</v>
      </c>
      <c r="N383" s="34">
        <f t="shared" si="60"/>
        <v>0</v>
      </c>
      <c r="O383" s="34">
        <f t="shared" si="60"/>
        <v>0</v>
      </c>
      <c r="P383" s="34">
        <f t="shared" si="60"/>
        <v>0</v>
      </c>
      <c r="Q383" s="34">
        <f t="shared" si="60"/>
        <v>0</v>
      </c>
      <c r="R383" s="34">
        <f t="shared" si="60"/>
        <v>0</v>
      </c>
      <c r="S383" s="34">
        <f t="shared" si="60"/>
        <v>0</v>
      </c>
      <c r="T383" s="34">
        <f t="shared" si="60"/>
        <v>0</v>
      </c>
      <c r="U383" s="34">
        <f t="shared" si="60"/>
        <v>0</v>
      </c>
      <c r="V383" s="34">
        <f t="shared" si="60"/>
        <v>0</v>
      </c>
      <c r="W383" s="34">
        <f t="shared" si="60"/>
        <v>0</v>
      </c>
      <c r="X383" s="67">
        <f t="shared" si="60"/>
        <v>499.74378</v>
      </c>
      <c r="Y383" s="168" t="e">
        <f>X383/G377*100</f>
        <v>#DIV/0!</v>
      </c>
      <c r="Z383" s="7">
        <f>Z384</f>
        <v>78</v>
      </c>
      <c r="AA383" s="171">
        <f t="shared" si="53"/>
        <v>39</v>
      </c>
    </row>
    <row r="384" spans="1:27" ht="32.25" outlineLevel="6" thickBot="1">
      <c r="A384" s="87" t="s">
        <v>103</v>
      </c>
      <c r="B384" s="91">
        <v>951</v>
      </c>
      <c r="C384" s="92" t="s">
        <v>77</v>
      </c>
      <c r="D384" s="92" t="s">
        <v>350</v>
      </c>
      <c r="E384" s="92" t="s">
        <v>97</v>
      </c>
      <c r="F384" s="92"/>
      <c r="G384" s="97">
        <v>200</v>
      </c>
      <c r="H384" s="24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42"/>
      <c r="X384" s="64">
        <v>499.74378</v>
      </c>
      <c r="Y384" s="168" t="e">
        <f>X384/G378*100</f>
        <v>#DIV/0!</v>
      </c>
      <c r="Z384" s="97">
        <v>78</v>
      </c>
      <c r="AA384" s="171">
        <f t="shared" si="53"/>
        <v>39</v>
      </c>
    </row>
    <row r="385" spans="1:27" ht="19.5" outlineLevel="6" thickBot="1">
      <c r="A385" s="86" t="s">
        <v>80</v>
      </c>
      <c r="B385" s="19">
        <v>951</v>
      </c>
      <c r="C385" s="9" t="s">
        <v>81</v>
      </c>
      <c r="D385" s="9" t="s">
        <v>275</v>
      </c>
      <c r="E385" s="9" t="s">
        <v>5</v>
      </c>
      <c r="F385" s="6"/>
      <c r="G385" s="10">
        <f>G386</f>
        <v>0</v>
      </c>
      <c r="H385" s="76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74"/>
      <c r="Y385" s="168"/>
      <c r="Z385" s="10">
        <f>Z386</f>
        <v>0</v>
      </c>
      <c r="AA385" s="171">
        <v>0</v>
      </c>
    </row>
    <row r="386" spans="1:27" ht="16.5" outlineLevel="6" thickBot="1">
      <c r="A386" s="99" t="s">
        <v>250</v>
      </c>
      <c r="B386" s="105">
        <v>951</v>
      </c>
      <c r="C386" s="90" t="s">
        <v>81</v>
      </c>
      <c r="D386" s="90" t="s">
        <v>349</v>
      </c>
      <c r="E386" s="90" t="s">
        <v>5</v>
      </c>
      <c r="F386" s="90"/>
      <c r="G386" s="16">
        <f>G387</f>
        <v>0</v>
      </c>
      <c r="H386" s="31">
        <f aca="true" t="shared" si="61" ref="H386:X386">H387</f>
        <v>0</v>
      </c>
      <c r="I386" s="31">
        <f t="shared" si="61"/>
        <v>0</v>
      </c>
      <c r="J386" s="31">
        <f t="shared" si="61"/>
        <v>0</v>
      </c>
      <c r="K386" s="31">
        <f t="shared" si="61"/>
        <v>0</v>
      </c>
      <c r="L386" s="31">
        <f t="shared" si="61"/>
        <v>0</v>
      </c>
      <c r="M386" s="31">
        <f t="shared" si="61"/>
        <v>0</v>
      </c>
      <c r="N386" s="31">
        <f t="shared" si="61"/>
        <v>0</v>
      </c>
      <c r="O386" s="31">
        <f t="shared" si="61"/>
        <v>0</v>
      </c>
      <c r="P386" s="31">
        <f t="shared" si="61"/>
        <v>0</v>
      </c>
      <c r="Q386" s="31">
        <f t="shared" si="61"/>
        <v>0</v>
      </c>
      <c r="R386" s="31">
        <f t="shared" si="61"/>
        <v>0</v>
      </c>
      <c r="S386" s="31">
        <f t="shared" si="61"/>
        <v>0</v>
      </c>
      <c r="T386" s="31">
        <f t="shared" si="61"/>
        <v>0</v>
      </c>
      <c r="U386" s="31">
        <f t="shared" si="61"/>
        <v>0</v>
      </c>
      <c r="V386" s="31">
        <f t="shared" si="61"/>
        <v>0</v>
      </c>
      <c r="W386" s="31">
        <f t="shared" si="61"/>
        <v>0</v>
      </c>
      <c r="X386" s="31">
        <f t="shared" si="61"/>
        <v>0</v>
      </c>
      <c r="Y386" s="168">
        <f>X386/G380*100</f>
        <v>0</v>
      </c>
      <c r="Z386" s="16">
        <f>Z387</f>
        <v>0</v>
      </c>
      <c r="AA386" s="171">
        <v>0</v>
      </c>
    </row>
    <row r="387" spans="1:27" ht="48" outlineLevel="6" thickBot="1">
      <c r="A387" s="5" t="s">
        <v>183</v>
      </c>
      <c r="B387" s="21">
        <v>951</v>
      </c>
      <c r="C387" s="6" t="s">
        <v>81</v>
      </c>
      <c r="D387" s="6" t="s">
        <v>351</v>
      </c>
      <c r="E387" s="6" t="s">
        <v>5</v>
      </c>
      <c r="F387" s="6"/>
      <c r="G387" s="7">
        <f>G388</f>
        <v>0</v>
      </c>
      <c r="H387" s="32">
        <f aca="true" t="shared" si="62" ref="H387:X387">H388+H391</f>
        <v>0</v>
      </c>
      <c r="I387" s="32">
        <f t="shared" si="62"/>
        <v>0</v>
      </c>
      <c r="J387" s="32">
        <f t="shared" si="62"/>
        <v>0</v>
      </c>
      <c r="K387" s="32">
        <f t="shared" si="62"/>
        <v>0</v>
      </c>
      <c r="L387" s="32">
        <f t="shared" si="62"/>
        <v>0</v>
      </c>
      <c r="M387" s="32">
        <f t="shared" si="62"/>
        <v>0</v>
      </c>
      <c r="N387" s="32">
        <f t="shared" si="62"/>
        <v>0</v>
      </c>
      <c r="O387" s="32">
        <f t="shared" si="62"/>
        <v>0</v>
      </c>
      <c r="P387" s="32">
        <f t="shared" si="62"/>
        <v>0</v>
      </c>
      <c r="Q387" s="32">
        <f t="shared" si="62"/>
        <v>0</v>
      </c>
      <c r="R387" s="32">
        <f t="shared" si="62"/>
        <v>0</v>
      </c>
      <c r="S387" s="32">
        <f t="shared" si="62"/>
        <v>0</v>
      </c>
      <c r="T387" s="32">
        <f t="shared" si="62"/>
        <v>0</v>
      </c>
      <c r="U387" s="32">
        <f t="shared" si="62"/>
        <v>0</v>
      </c>
      <c r="V387" s="32">
        <f t="shared" si="62"/>
        <v>0</v>
      </c>
      <c r="W387" s="32">
        <f t="shared" si="62"/>
        <v>0</v>
      </c>
      <c r="X387" s="32">
        <f t="shared" si="62"/>
        <v>0</v>
      </c>
      <c r="Y387" s="168">
        <f>X387/G381*100</f>
        <v>0</v>
      </c>
      <c r="Z387" s="7">
        <f>Z388</f>
        <v>0</v>
      </c>
      <c r="AA387" s="171">
        <v>0</v>
      </c>
    </row>
    <row r="388" spans="1:27" ht="48.75" customHeight="1" outlineLevel="6" thickBot="1">
      <c r="A388" s="87" t="s">
        <v>121</v>
      </c>
      <c r="B388" s="91">
        <v>951</v>
      </c>
      <c r="C388" s="92" t="s">
        <v>81</v>
      </c>
      <c r="D388" s="92" t="s">
        <v>351</v>
      </c>
      <c r="E388" s="92" t="s">
        <v>120</v>
      </c>
      <c r="F388" s="92"/>
      <c r="G388" s="97">
        <v>0</v>
      </c>
      <c r="H388" s="24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42"/>
      <c r="X388" s="64">
        <v>0</v>
      </c>
      <c r="Y388" s="168">
        <f>X388/G382*100</f>
        <v>0</v>
      </c>
      <c r="Z388" s="97">
        <v>0</v>
      </c>
      <c r="AA388" s="171">
        <v>0</v>
      </c>
    </row>
    <row r="389" spans="1:27" ht="38.25" customHeight="1" outlineLevel="6" thickBot="1">
      <c r="A389" s="107" t="s">
        <v>69</v>
      </c>
      <c r="B389" s="18">
        <v>951</v>
      </c>
      <c r="C389" s="14" t="s">
        <v>68</v>
      </c>
      <c r="D389" s="14" t="s">
        <v>275</v>
      </c>
      <c r="E389" s="14" t="s">
        <v>5</v>
      </c>
      <c r="F389" s="14"/>
      <c r="G389" s="15">
        <f>G390+G396</f>
        <v>2000</v>
      </c>
      <c r="H389" s="76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4"/>
      <c r="Y389" s="168"/>
      <c r="Z389" s="15">
        <f>Z390+Z396</f>
        <v>1020</v>
      </c>
      <c r="AA389" s="171">
        <f t="shared" si="53"/>
        <v>51</v>
      </c>
    </row>
    <row r="390" spans="1:27" ht="32.25" outlineLevel="6" thickBot="1">
      <c r="A390" s="125" t="s">
        <v>41</v>
      </c>
      <c r="B390" s="18">
        <v>951</v>
      </c>
      <c r="C390" s="126" t="s">
        <v>79</v>
      </c>
      <c r="D390" s="126" t="s">
        <v>352</v>
      </c>
      <c r="E390" s="126" t="s">
        <v>5</v>
      </c>
      <c r="F390" s="126"/>
      <c r="G390" s="127">
        <f>G391</f>
        <v>2000</v>
      </c>
      <c r="H390" s="31">
        <f aca="true" t="shared" si="63" ref="H390:X390">H391</f>
        <v>0</v>
      </c>
      <c r="I390" s="31">
        <f t="shared" si="63"/>
        <v>0</v>
      </c>
      <c r="J390" s="31">
        <f t="shared" si="63"/>
        <v>0</v>
      </c>
      <c r="K390" s="31">
        <f t="shared" si="63"/>
        <v>0</v>
      </c>
      <c r="L390" s="31">
        <f t="shared" si="63"/>
        <v>0</v>
      </c>
      <c r="M390" s="31">
        <f t="shared" si="63"/>
        <v>0</v>
      </c>
      <c r="N390" s="31">
        <f t="shared" si="63"/>
        <v>0</v>
      </c>
      <c r="O390" s="31">
        <f t="shared" si="63"/>
        <v>0</v>
      </c>
      <c r="P390" s="31">
        <f t="shared" si="63"/>
        <v>0</v>
      </c>
      <c r="Q390" s="31">
        <f t="shared" si="63"/>
        <v>0</v>
      </c>
      <c r="R390" s="31">
        <f t="shared" si="63"/>
        <v>0</v>
      </c>
      <c r="S390" s="31">
        <f t="shared" si="63"/>
        <v>0</v>
      </c>
      <c r="T390" s="31">
        <f t="shared" si="63"/>
        <v>0</v>
      </c>
      <c r="U390" s="31">
        <f t="shared" si="63"/>
        <v>0</v>
      </c>
      <c r="V390" s="31">
        <f t="shared" si="63"/>
        <v>0</v>
      </c>
      <c r="W390" s="31">
        <f t="shared" si="63"/>
        <v>0</v>
      </c>
      <c r="X390" s="31">
        <f t="shared" si="63"/>
        <v>0</v>
      </c>
      <c r="Y390" s="168">
        <f>X390/G384*100</f>
        <v>0</v>
      </c>
      <c r="Z390" s="127">
        <f>Z391</f>
        <v>1020</v>
      </c>
      <c r="AA390" s="171">
        <f t="shared" si="53"/>
        <v>51</v>
      </c>
    </row>
    <row r="391" spans="1:27" ht="32.25" outlineLevel="6" thickBot="1">
      <c r="A391" s="111" t="s">
        <v>138</v>
      </c>
      <c r="B391" s="19">
        <v>951</v>
      </c>
      <c r="C391" s="11" t="s">
        <v>79</v>
      </c>
      <c r="D391" s="11" t="s">
        <v>276</v>
      </c>
      <c r="E391" s="11" t="s">
        <v>5</v>
      </c>
      <c r="F391" s="11"/>
      <c r="G391" s="12">
        <f>G392</f>
        <v>2000</v>
      </c>
      <c r="H391" s="76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74">
        <v>0</v>
      </c>
      <c r="Y391" s="168" t="e">
        <f>X391/G385*100</f>
        <v>#DIV/0!</v>
      </c>
      <c r="Z391" s="12">
        <f>Z392</f>
        <v>1020</v>
      </c>
      <c r="AA391" s="171">
        <f t="shared" si="53"/>
        <v>51</v>
      </c>
    </row>
    <row r="392" spans="1:27" ht="32.25" outlineLevel="6" thickBot="1">
      <c r="A392" s="111" t="s">
        <v>139</v>
      </c>
      <c r="B392" s="19">
        <v>951</v>
      </c>
      <c r="C392" s="9" t="s">
        <v>79</v>
      </c>
      <c r="D392" s="9" t="s">
        <v>277</v>
      </c>
      <c r="E392" s="9" t="s">
        <v>5</v>
      </c>
      <c r="F392" s="9"/>
      <c r="G392" s="10">
        <f>G393</f>
        <v>2000</v>
      </c>
      <c r="H392" s="76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74"/>
      <c r="Y392" s="168"/>
      <c r="Z392" s="10">
        <f>Z393</f>
        <v>1020</v>
      </c>
      <c r="AA392" s="171">
        <f t="shared" si="53"/>
        <v>51</v>
      </c>
    </row>
    <row r="393" spans="1:27" ht="48" outlineLevel="6" thickBot="1">
      <c r="A393" s="113" t="s">
        <v>184</v>
      </c>
      <c r="B393" s="89">
        <v>951</v>
      </c>
      <c r="C393" s="90" t="s">
        <v>79</v>
      </c>
      <c r="D393" s="90" t="s">
        <v>353</v>
      </c>
      <c r="E393" s="90" t="s">
        <v>5</v>
      </c>
      <c r="F393" s="90"/>
      <c r="G393" s="16">
        <f>G394</f>
        <v>2000</v>
      </c>
      <c r="H393" s="29">
        <f aca="true" t="shared" si="64" ref="H393:X393">H394+H399</f>
        <v>0</v>
      </c>
      <c r="I393" s="29">
        <f t="shared" si="64"/>
        <v>0</v>
      </c>
      <c r="J393" s="29">
        <f t="shared" si="64"/>
        <v>0</v>
      </c>
      <c r="K393" s="29">
        <f t="shared" si="64"/>
        <v>0</v>
      </c>
      <c r="L393" s="29">
        <f t="shared" si="64"/>
        <v>0</v>
      </c>
      <c r="M393" s="29">
        <f t="shared" si="64"/>
        <v>0</v>
      </c>
      <c r="N393" s="29">
        <f t="shared" si="64"/>
        <v>0</v>
      </c>
      <c r="O393" s="29">
        <f t="shared" si="64"/>
        <v>0</v>
      </c>
      <c r="P393" s="29">
        <f t="shared" si="64"/>
        <v>0</v>
      </c>
      <c r="Q393" s="29">
        <f t="shared" si="64"/>
        <v>0</v>
      </c>
      <c r="R393" s="29">
        <f t="shared" si="64"/>
        <v>0</v>
      </c>
      <c r="S393" s="29">
        <f t="shared" si="64"/>
        <v>0</v>
      </c>
      <c r="T393" s="29">
        <f t="shared" si="64"/>
        <v>0</v>
      </c>
      <c r="U393" s="29">
        <f t="shared" si="64"/>
        <v>0</v>
      </c>
      <c r="V393" s="29">
        <f t="shared" si="64"/>
        <v>0</v>
      </c>
      <c r="W393" s="29">
        <f t="shared" si="64"/>
        <v>0</v>
      </c>
      <c r="X393" s="72">
        <f t="shared" si="64"/>
        <v>1410.7881399999999</v>
      </c>
      <c r="Y393" s="168" t="e">
        <f>X393/G387*100</f>
        <v>#DIV/0!</v>
      </c>
      <c r="Z393" s="16">
        <f>Z394</f>
        <v>1020</v>
      </c>
      <c r="AA393" s="171">
        <f t="shared" si="53"/>
        <v>51</v>
      </c>
    </row>
    <row r="394" spans="1:27" ht="16.5" outlineLevel="6" thickBot="1">
      <c r="A394" s="5" t="s">
        <v>123</v>
      </c>
      <c r="B394" s="21">
        <v>951</v>
      </c>
      <c r="C394" s="6" t="s">
        <v>79</v>
      </c>
      <c r="D394" s="6" t="s">
        <v>353</v>
      </c>
      <c r="E394" s="6" t="s">
        <v>122</v>
      </c>
      <c r="F394" s="6"/>
      <c r="G394" s="7">
        <f>G395</f>
        <v>2000</v>
      </c>
      <c r="H394" s="31">
        <f aca="true" t="shared" si="65" ref="H394:X394">H395</f>
        <v>0</v>
      </c>
      <c r="I394" s="31">
        <f t="shared" si="65"/>
        <v>0</v>
      </c>
      <c r="J394" s="31">
        <f t="shared" si="65"/>
        <v>0</v>
      </c>
      <c r="K394" s="31">
        <f t="shared" si="65"/>
        <v>0</v>
      </c>
      <c r="L394" s="31">
        <f t="shared" si="65"/>
        <v>0</v>
      </c>
      <c r="M394" s="31">
        <f t="shared" si="65"/>
        <v>0</v>
      </c>
      <c r="N394" s="31">
        <f t="shared" si="65"/>
        <v>0</v>
      </c>
      <c r="O394" s="31">
        <f t="shared" si="65"/>
        <v>0</v>
      </c>
      <c r="P394" s="31">
        <f t="shared" si="65"/>
        <v>0</v>
      </c>
      <c r="Q394" s="31">
        <f t="shared" si="65"/>
        <v>0</v>
      </c>
      <c r="R394" s="31">
        <f t="shared" si="65"/>
        <v>0</v>
      </c>
      <c r="S394" s="31">
        <f t="shared" si="65"/>
        <v>0</v>
      </c>
      <c r="T394" s="31">
        <f t="shared" si="65"/>
        <v>0</v>
      </c>
      <c r="U394" s="31">
        <f t="shared" si="65"/>
        <v>0</v>
      </c>
      <c r="V394" s="31">
        <f t="shared" si="65"/>
        <v>0</v>
      </c>
      <c r="W394" s="31">
        <f t="shared" si="65"/>
        <v>0</v>
      </c>
      <c r="X394" s="68">
        <f t="shared" si="65"/>
        <v>1362.07314</v>
      </c>
      <c r="Y394" s="168" t="e">
        <f>X394/G388*100</f>
        <v>#DIV/0!</v>
      </c>
      <c r="Z394" s="7">
        <f>Z395</f>
        <v>1020</v>
      </c>
      <c r="AA394" s="171">
        <f t="shared" si="53"/>
        <v>51</v>
      </c>
    </row>
    <row r="395" spans="1:27" ht="19.5" customHeight="1" outlineLevel="6" thickBot="1">
      <c r="A395" s="98" t="s">
        <v>215</v>
      </c>
      <c r="B395" s="91">
        <v>951</v>
      </c>
      <c r="C395" s="92" t="s">
        <v>79</v>
      </c>
      <c r="D395" s="92" t="s">
        <v>353</v>
      </c>
      <c r="E395" s="92" t="s">
        <v>89</v>
      </c>
      <c r="F395" s="92"/>
      <c r="G395" s="97">
        <v>2000</v>
      </c>
      <c r="H395" s="32">
        <f aca="true" t="shared" si="66" ref="H395:X395">H396</f>
        <v>0</v>
      </c>
      <c r="I395" s="32">
        <f t="shared" si="66"/>
        <v>0</v>
      </c>
      <c r="J395" s="32">
        <f t="shared" si="66"/>
        <v>0</v>
      </c>
      <c r="K395" s="32">
        <f t="shared" si="66"/>
        <v>0</v>
      </c>
      <c r="L395" s="32">
        <f t="shared" si="66"/>
        <v>0</v>
      </c>
      <c r="M395" s="32">
        <f t="shared" si="66"/>
        <v>0</v>
      </c>
      <c r="N395" s="32">
        <f t="shared" si="66"/>
        <v>0</v>
      </c>
      <c r="O395" s="32">
        <f t="shared" si="66"/>
        <v>0</v>
      </c>
      <c r="P395" s="32">
        <f t="shared" si="66"/>
        <v>0</v>
      </c>
      <c r="Q395" s="32">
        <f t="shared" si="66"/>
        <v>0</v>
      </c>
      <c r="R395" s="32">
        <f t="shared" si="66"/>
        <v>0</v>
      </c>
      <c r="S395" s="32">
        <f t="shared" si="66"/>
        <v>0</v>
      </c>
      <c r="T395" s="32">
        <f t="shared" si="66"/>
        <v>0</v>
      </c>
      <c r="U395" s="32">
        <f t="shared" si="66"/>
        <v>0</v>
      </c>
      <c r="V395" s="32">
        <f t="shared" si="66"/>
        <v>0</v>
      </c>
      <c r="W395" s="32">
        <f t="shared" si="66"/>
        <v>0</v>
      </c>
      <c r="X395" s="69">
        <f t="shared" si="66"/>
        <v>1362.07314</v>
      </c>
      <c r="Y395" s="168">
        <f>X395/G389*100</f>
        <v>68.103657</v>
      </c>
      <c r="Z395" s="97">
        <v>1020</v>
      </c>
      <c r="AA395" s="171">
        <f t="shared" si="53"/>
        <v>51</v>
      </c>
    </row>
    <row r="396" spans="1:27" ht="16.5" outlineLevel="6" thickBot="1">
      <c r="A396" s="123" t="s">
        <v>70</v>
      </c>
      <c r="B396" s="18">
        <v>951</v>
      </c>
      <c r="C396" s="39" t="s">
        <v>71</v>
      </c>
      <c r="D396" s="39" t="s">
        <v>352</v>
      </c>
      <c r="E396" s="39" t="s">
        <v>5</v>
      </c>
      <c r="F396" s="39"/>
      <c r="G396" s="118">
        <f>G397</f>
        <v>0</v>
      </c>
      <c r="H396" s="34">
        <f aca="true" t="shared" si="67" ref="H396:X396">H398</f>
        <v>0</v>
      </c>
      <c r="I396" s="34">
        <f t="shared" si="67"/>
        <v>0</v>
      </c>
      <c r="J396" s="34">
        <f t="shared" si="67"/>
        <v>0</v>
      </c>
      <c r="K396" s="34">
        <f t="shared" si="67"/>
        <v>0</v>
      </c>
      <c r="L396" s="34">
        <f t="shared" si="67"/>
        <v>0</v>
      </c>
      <c r="M396" s="34">
        <f t="shared" si="67"/>
        <v>0</v>
      </c>
      <c r="N396" s="34">
        <f t="shared" si="67"/>
        <v>0</v>
      </c>
      <c r="O396" s="34">
        <f t="shared" si="67"/>
        <v>0</v>
      </c>
      <c r="P396" s="34">
        <f t="shared" si="67"/>
        <v>0</v>
      </c>
      <c r="Q396" s="34">
        <f t="shared" si="67"/>
        <v>0</v>
      </c>
      <c r="R396" s="34">
        <f t="shared" si="67"/>
        <v>0</v>
      </c>
      <c r="S396" s="34">
        <f t="shared" si="67"/>
        <v>0</v>
      </c>
      <c r="T396" s="34">
        <f t="shared" si="67"/>
        <v>0</v>
      </c>
      <c r="U396" s="34">
        <f t="shared" si="67"/>
        <v>0</v>
      </c>
      <c r="V396" s="34">
        <f t="shared" si="67"/>
        <v>0</v>
      </c>
      <c r="W396" s="34">
        <f t="shared" si="67"/>
        <v>0</v>
      </c>
      <c r="X396" s="63">
        <f t="shared" si="67"/>
        <v>1362.07314</v>
      </c>
      <c r="Y396" s="168">
        <f>X396/G390*100</f>
        <v>68.103657</v>
      </c>
      <c r="Z396" s="118">
        <f>Z397</f>
        <v>0</v>
      </c>
      <c r="AA396" s="171">
        <v>0</v>
      </c>
    </row>
    <row r="397" spans="1:27" ht="32.25" outlineLevel="6" thickBot="1">
      <c r="A397" s="111" t="s">
        <v>138</v>
      </c>
      <c r="B397" s="19">
        <v>951</v>
      </c>
      <c r="C397" s="11" t="s">
        <v>71</v>
      </c>
      <c r="D397" s="11" t="s">
        <v>276</v>
      </c>
      <c r="E397" s="11" t="s">
        <v>5</v>
      </c>
      <c r="F397" s="11"/>
      <c r="G397" s="12">
        <f>G398</f>
        <v>0</v>
      </c>
      <c r="H397" s="5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0"/>
      <c r="Y397" s="168"/>
      <c r="Z397" s="12">
        <f>Z398</f>
        <v>0</v>
      </c>
      <c r="AA397" s="171">
        <v>0</v>
      </c>
    </row>
    <row r="398" spans="1:27" ht="32.25" outlineLevel="6" thickBot="1">
      <c r="A398" s="111" t="s">
        <v>139</v>
      </c>
      <c r="B398" s="19">
        <v>951</v>
      </c>
      <c r="C398" s="11" t="s">
        <v>71</v>
      </c>
      <c r="D398" s="11" t="s">
        <v>277</v>
      </c>
      <c r="E398" s="11" t="s">
        <v>5</v>
      </c>
      <c r="F398" s="11"/>
      <c r="G398" s="12">
        <f>G399</f>
        <v>0</v>
      </c>
      <c r="H398" s="25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43"/>
      <c r="X398" s="64">
        <v>1362.07314</v>
      </c>
      <c r="Y398" s="168">
        <f>X398/G392*100</f>
        <v>68.103657</v>
      </c>
      <c r="Z398" s="12">
        <f>Z399</f>
        <v>0</v>
      </c>
      <c r="AA398" s="171">
        <v>0</v>
      </c>
    </row>
    <row r="399" spans="1:27" ht="48" outlineLevel="6" thickBot="1">
      <c r="A399" s="93" t="s">
        <v>185</v>
      </c>
      <c r="B399" s="89">
        <v>951</v>
      </c>
      <c r="C399" s="90" t="s">
        <v>71</v>
      </c>
      <c r="D399" s="90" t="s">
        <v>354</v>
      </c>
      <c r="E399" s="90" t="s">
        <v>5</v>
      </c>
      <c r="F399" s="90"/>
      <c r="G399" s="16">
        <f>G400</f>
        <v>0</v>
      </c>
      <c r="H399" s="31">
        <f aca="true" t="shared" si="68" ref="H399:X401">H400</f>
        <v>0</v>
      </c>
      <c r="I399" s="31">
        <f t="shared" si="68"/>
        <v>0</v>
      </c>
      <c r="J399" s="31">
        <f t="shared" si="68"/>
        <v>0</v>
      </c>
      <c r="K399" s="31">
        <f t="shared" si="68"/>
        <v>0</v>
      </c>
      <c r="L399" s="31">
        <f t="shared" si="68"/>
        <v>0</v>
      </c>
      <c r="M399" s="31">
        <f t="shared" si="68"/>
        <v>0</v>
      </c>
      <c r="N399" s="31">
        <f t="shared" si="68"/>
        <v>0</v>
      </c>
      <c r="O399" s="31">
        <f t="shared" si="68"/>
        <v>0</v>
      </c>
      <c r="P399" s="31">
        <f t="shared" si="68"/>
        <v>0</v>
      </c>
      <c r="Q399" s="31">
        <f t="shared" si="68"/>
        <v>0</v>
      </c>
      <c r="R399" s="31">
        <f t="shared" si="68"/>
        <v>0</v>
      </c>
      <c r="S399" s="31">
        <f t="shared" si="68"/>
        <v>0</v>
      </c>
      <c r="T399" s="31">
        <f t="shared" si="68"/>
        <v>0</v>
      </c>
      <c r="U399" s="31">
        <f t="shared" si="68"/>
        <v>0</v>
      </c>
      <c r="V399" s="31">
        <f t="shared" si="68"/>
        <v>0</v>
      </c>
      <c r="W399" s="31">
        <f t="shared" si="68"/>
        <v>0</v>
      </c>
      <c r="X399" s="65">
        <f t="shared" si="68"/>
        <v>48.715</v>
      </c>
      <c r="Y399" s="168">
        <f>X399/G393*100</f>
        <v>2.43575</v>
      </c>
      <c r="Z399" s="16">
        <f>Z400</f>
        <v>0</v>
      </c>
      <c r="AA399" s="171">
        <v>0</v>
      </c>
    </row>
    <row r="400" spans="1:27" ht="32.25" outlineLevel="6" thickBot="1">
      <c r="A400" s="5" t="s">
        <v>101</v>
      </c>
      <c r="B400" s="21">
        <v>951</v>
      </c>
      <c r="C400" s="6" t="s">
        <v>71</v>
      </c>
      <c r="D400" s="6" t="s">
        <v>354</v>
      </c>
      <c r="E400" s="6" t="s">
        <v>95</v>
      </c>
      <c r="F400" s="6"/>
      <c r="G400" s="7">
        <f>G401</f>
        <v>0</v>
      </c>
      <c r="H400" s="32">
        <f t="shared" si="68"/>
        <v>0</v>
      </c>
      <c r="I400" s="32">
        <f t="shared" si="68"/>
        <v>0</v>
      </c>
      <c r="J400" s="32">
        <f t="shared" si="68"/>
        <v>0</v>
      </c>
      <c r="K400" s="32">
        <f t="shared" si="68"/>
        <v>0</v>
      </c>
      <c r="L400" s="32">
        <f t="shared" si="68"/>
        <v>0</v>
      </c>
      <c r="M400" s="32">
        <f t="shared" si="68"/>
        <v>0</v>
      </c>
      <c r="N400" s="32">
        <f t="shared" si="68"/>
        <v>0</v>
      </c>
      <c r="O400" s="32">
        <f t="shared" si="68"/>
        <v>0</v>
      </c>
      <c r="P400" s="32">
        <f t="shared" si="68"/>
        <v>0</v>
      </c>
      <c r="Q400" s="32">
        <f t="shared" si="68"/>
        <v>0</v>
      </c>
      <c r="R400" s="32">
        <f t="shared" si="68"/>
        <v>0</v>
      </c>
      <c r="S400" s="32">
        <f t="shared" si="68"/>
        <v>0</v>
      </c>
      <c r="T400" s="32">
        <f t="shared" si="68"/>
        <v>0</v>
      </c>
      <c r="U400" s="32">
        <f t="shared" si="68"/>
        <v>0</v>
      </c>
      <c r="V400" s="32">
        <f t="shared" si="68"/>
        <v>0</v>
      </c>
      <c r="W400" s="32">
        <f t="shared" si="68"/>
        <v>0</v>
      </c>
      <c r="X400" s="66">
        <f>X401</f>
        <v>48.715</v>
      </c>
      <c r="Y400" s="168">
        <f>X400/G394*100</f>
        <v>2.43575</v>
      </c>
      <c r="Z400" s="7">
        <f>Z401</f>
        <v>0</v>
      </c>
      <c r="AA400" s="171">
        <v>0</v>
      </c>
    </row>
    <row r="401" spans="1:27" ht="32.25" outlineLevel="6" thickBot="1">
      <c r="A401" s="87" t="s">
        <v>103</v>
      </c>
      <c r="B401" s="91">
        <v>951</v>
      </c>
      <c r="C401" s="92" t="s">
        <v>71</v>
      </c>
      <c r="D401" s="92" t="s">
        <v>354</v>
      </c>
      <c r="E401" s="92" t="s">
        <v>97</v>
      </c>
      <c r="F401" s="92"/>
      <c r="G401" s="97">
        <v>0</v>
      </c>
      <c r="H401" s="34">
        <f t="shared" si="68"/>
        <v>0</v>
      </c>
      <c r="I401" s="34">
        <f t="shared" si="68"/>
        <v>0</v>
      </c>
      <c r="J401" s="34">
        <f t="shared" si="68"/>
        <v>0</v>
      </c>
      <c r="K401" s="34">
        <f t="shared" si="68"/>
        <v>0</v>
      </c>
      <c r="L401" s="34">
        <f t="shared" si="68"/>
        <v>0</v>
      </c>
      <c r="M401" s="34">
        <f t="shared" si="68"/>
        <v>0</v>
      </c>
      <c r="N401" s="34">
        <f t="shared" si="68"/>
        <v>0</v>
      </c>
      <c r="O401" s="34">
        <f t="shared" si="68"/>
        <v>0</v>
      </c>
      <c r="P401" s="34">
        <f t="shared" si="68"/>
        <v>0</v>
      </c>
      <c r="Q401" s="34">
        <f t="shared" si="68"/>
        <v>0</v>
      </c>
      <c r="R401" s="34">
        <f t="shared" si="68"/>
        <v>0</v>
      </c>
      <c r="S401" s="34">
        <f t="shared" si="68"/>
        <v>0</v>
      </c>
      <c r="T401" s="34">
        <f t="shared" si="68"/>
        <v>0</v>
      </c>
      <c r="U401" s="34">
        <f t="shared" si="68"/>
        <v>0</v>
      </c>
      <c r="V401" s="34">
        <f t="shared" si="68"/>
        <v>0</v>
      </c>
      <c r="W401" s="34">
        <f t="shared" si="68"/>
        <v>0</v>
      </c>
      <c r="X401" s="67">
        <f>X402</f>
        <v>48.715</v>
      </c>
      <c r="Y401" s="168">
        <f>X401/G395*100</f>
        <v>2.43575</v>
      </c>
      <c r="Z401" s="97">
        <v>0</v>
      </c>
      <c r="AA401" s="171">
        <v>0</v>
      </c>
    </row>
    <row r="402" spans="1:27" ht="32.25" outlineLevel="6" thickBot="1">
      <c r="A402" s="107" t="s">
        <v>78</v>
      </c>
      <c r="B402" s="18">
        <v>951</v>
      </c>
      <c r="C402" s="14" t="s">
        <v>65</v>
      </c>
      <c r="D402" s="14" t="s">
        <v>352</v>
      </c>
      <c r="E402" s="14" t="s">
        <v>5</v>
      </c>
      <c r="F402" s="14"/>
      <c r="G402" s="15">
        <f>G403</f>
        <v>100</v>
      </c>
      <c r="H402" s="25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43"/>
      <c r="X402" s="64">
        <v>48.715</v>
      </c>
      <c r="Y402" s="168" t="e">
        <f>X402/G396*100</f>
        <v>#DIV/0!</v>
      </c>
      <c r="Z402" s="15">
        <f>Z403</f>
        <v>0</v>
      </c>
      <c r="AA402" s="171">
        <f aca="true" t="shared" si="69" ref="AA402:AA460">Z402/G402*100</f>
        <v>0</v>
      </c>
    </row>
    <row r="403" spans="1:27" ht="16.5" outlineLevel="6" thickBot="1">
      <c r="A403" s="8" t="s">
        <v>186</v>
      </c>
      <c r="B403" s="19">
        <v>951</v>
      </c>
      <c r="C403" s="9" t="s">
        <v>66</v>
      </c>
      <c r="D403" s="9" t="s">
        <v>352</v>
      </c>
      <c r="E403" s="9" t="s">
        <v>5</v>
      </c>
      <c r="F403" s="9"/>
      <c r="G403" s="10">
        <f>G404</f>
        <v>100</v>
      </c>
      <c r="H403" s="100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74"/>
      <c r="Y403" s="168"/>
      <c r="Z403" s="10">
        <f>Z404</f>
        <v>0</v>
      </c>
      <c r="AA403" s="171">
        <f t="shared" si="69"/>
        <v>0</v>
      </c>
    </row>
    <row r="404" spans="1:27" ht="32.25" outlineLevel="6" thickBot="1">
      <c r="A404" s="111" t="s">
        <v>138</v>
      </c>
      <c r="B404" s="19">
        <v>951</v>
      </c>
      <c r="C404" s="9" t="s">
        <v>66</v>
      </c>
      <c r="D404" s="9" t="s">
        <v>276</v>
      </c>
      <c r="E404" s="9" t="s">
        <v>5</v>
      </c>
      <c r="F404" s="9"/>
      <c r="G404" s="10">
        <f>G405</f>
        <v>100</v>
      </c>
      <c r="H404" s="29">
        <f aca="true" t="shared" si="70" ref="H404:X407">H405</f>
        <v>0</v>
      </c>
      <c r="I404" s="29">
        <f t="shared" si="70"/>
        <v>0</v>
      </c>
      <c r="J404" s="29">
        <f t="shared" si="70"/>
        <v>0</v>
      </c>
      <c r="K404" s="29">
        <f t="shared" si="70"/>
        <v>0</v>
      </c>
      <c r="L404" s="29">
        <f t="shared" si="70"/>
        <v>0</v>
      </c>
      <c r="M404" s="29">
        <f t="shared" si="70"/>
        <v>0</v>
      </c>
      <c r="N404" s="29">
        <f t="shared" si="70"/>
        <v>0</v>
      </c>
      <c r="O404" s="29">
        <f t="shared" si="70"/>
        <v>0</v>
      </c>
      <c r="P404" s="29">
        <f t="shared" si="70"/>
        <v>0</v>
      </c>
      <c r="Q404" s="29">
        <f t="shared" si="70"/>
        <v>0</v>
      </c>
      <c r="R404" s="29">
        <f t="shared" si="70"/>
        <v>0</v>
      </c>
      <c r="S404" s="29">
        <f t="shared" si="70"/>
        <v>0</v>
      </c>
      <c r="T404" s="29">
        <f t="shared" si="70"/>
        <v>0</v>
      </c>
      <c r="U404" s="29">
        <f t="shared" si="70"/>
        <v>0</v>
      </c>
      <c r="V404" s="29">
        <f t="shared" si="70"/>
        <v>0</v>
      </c>
      <c r="W404" s="29">
        <f t="shared" si="70"/>
        <v>0</v>
      </c>
      <c r="X404" s="72">
        <f t="shared" si="70"/>
        <v>0</v>
      </c>
      <c r="Y404" s="168" t="e">
        <f aca="true" t="shared" si="71" ref="Y404:Y412">X404/G398*100</f>
        <v>#DIV/0!</v>
      </c>
      <c r="Z404" s="10">
        <f>Z405</f>
        <v>0</v>
      </c>
      <c r="AA404" s="171">
        <f t="shared" si="69"/>
        <v>0</v>
      </c>
    </row>
    <row r="405" spans="1:27" ht="32.25" outlineLevel="6" thickBot="1">
      <c r="A405" s="111" t="s">
        <v>139</v>
      </c>
      <c r="B405" s="19">
        <v>951</v>
      </c>
      <c r="C405" s="11" t="s">
        <v>66</v>
      </c>
      <c r="D405" s="11" t="s">
        <v>277</v>
      </c>
      <c r="E405" s="11" t="s">
        <v>5</v>
      </c>
      <c r="F405" s="11"/>
      <c r="G405" s="12">
        <f>G406</f>
        <v>100</v>
      </c>
      <c r="H405" s="31">
        <f t="shared" si="70"/>
        <v>0</v>
      </c>
      <c r="I405" s="31">
        <f t="shared" si="70"/>
        <v>0</v>
      </c>
      <c r="J405" s="31">
        <f t="shared" si="70"/>
        <v>0</v>
      </c>
      <c r="K405" s="31">
        <f t="shared" si="70"/>
        <v>0</v>
      </c>
      <c r="L405" s="31">
        <f t="shared" si="70"/>
        <v>0</v>
      </c>
      <c r="M405" s="31">
        <f t="shared" si="70"/>
        <v>0</v>
      </c>
      <c r="N405" s="31">
        <f t="shared" si="70"/>
        <v>0</v>
      </c>
      <c r="O405" s="31">
        <f t="shared" si="70"/>
        <v>0</v>
      </c>
      <c r="P405" s="31">
        <f t="shared" si="70"/>
        <v>0</v>
      </c>
      <c r="Q405" s="31">
        <f t="shared" si="70"/>
        <v>0</v>
      </c>
      <c r="R405" s="31">
        <f t="shared" si="70"/>
        <v>0</v>
      </c>
      <c r="S405" s="31">
        <f t="shared" si="70"/>
        <v>0</v>
      </c>
      <c r="T405" s="31">
        <f t="shared" si="70"/>
        <v>0</v>
      </c>
      <c r="U405" s="31">
        <f t="shared" si="70"/>
        <v>0</v>
      </c>
      <c r="V405" s="31">
        <f t="shared" si="70"/>
        <v>0</v>
      </c>
      <c r="W405" s="31">
        <f t="shared" si="70"/>
        <v>0</v>
      </c>
      <c r="X405" s="65">
        <f t="shared" si="70"/>
        <v>0</v>
      </c>
      <c r="Y405" s="168" t="e">
        <f t="shared" si="71"/>
        <v>#DIV/0!</v>
      </c>
      <c r="Z405" s="12">
        <f>Z406</f>
        <v>0</v>
      </c>
      <c r="AA405" s="171">
        <f t="shared" si="69"/>
        <v>0</v>
      </c>
    </row>
    <row r="406" spans="1:27" ht="32.25" outlineLevel="6" thickBot="1">
      <c r="A406" s="93" t="s">
        <v>187</v>
      </c>
      <c r="B406" s="89">
        <v>951</v>
      </c>
      <c r="C406" s="90" t="s">
        <v>66</v>
      </c>
      <c r="D406" s="90" t="s">
        <v>355</v>
      </c>
      <c r="E406" s="90" t="s">
        <v>5</v>
      </c>
      <c r="F406" s="90"/>
      <c r="G406" s="16">
        <f>G407</f>
        <v>100</v>
      </c>
      <c r="H406" s="32">
        <f t="shared" si="70"/>
        <v>0</v>
      </c>
      <c r="I406" s="32">
        <f t="shared" si="70"/>
        <v>0</v>
      </c>
      <c r="J406" s="32">
        <f t="shared" si="70"/>
        <v>0</v>
      </c>
      <c r="K406" s="32">
        <f t="shared" si="70"/>
        <v>0</v>
      </c>
      <c r="L406" s="32">
        <f t="shared" si="70"/>
        <v>0</v>
      </c>
      <c r="M406" s="32">
        <f t="shared" si="70"/>
        <v>0</v>
      </c>
      <c r="N406" s="32">
        <f t="shared" si="70"/>
        <v>0</v>
      </c>
      <c r="O406" s="32">
        <f t="shared" si="70"/>
        <v>0</v>
      </c>
      <c r="P406" s="32">
        <f t="shared" si="70"/>
        <v>0</v>
      </c>
      <c r="Q406" s="32">
        <f t="shared" si="70"/>
        <v>0</v>
      </c>
      <c r="R406" s="32">
        <f t="shared" si="70"/>
        <v>0</v>
      </c>
      <c r="S406" s="32">
        <f t="shared" si="70"/>
        <v>0</v>
      </c>
      <c r="T406" s="32">
        <f t="shared" si="70"/>
        <v>0</v>
      </c>
      <c r="U406" s="32">
        <f t="shared" si="70"/>
        <v>0</v>
      </c>
      <c r="V406" s="32">
        <f t="shared" si="70"/>
        <v>0</v>
      </c>
      <c r="W406" s="32">
        <f t="shared" si="70"/>
        <v>0</v>
      </c>
      <c r="X406" s="66">
        <f t="shared" si="70"/>
        <v>0</v>
      </c>
      <c r="Y406" s="168" t="e">
        <f t="shared" si="71"/>
        <v>#DIV/0!</v>
      </c>
      <c r="Z406" s="16">
        <f>Z407</f>
        <v>0</v>
      </c>
      <c r="AA406" s="171">
        <f t="shared" si="69"/>
        <v>0</v>
      </c>
    </row>
    <row r="407" spans="1:27" ht="16.5" outlineLevel="6" thickBot="1">
      <c r="A407" s="5" t="s">
        <v>131</v>
      </c>
      <c r="B407" s="21">
        <v>951</v>
      </c>
      <c r="C407" s="6" t="s">
        <v>66</v>
      </c>
      <c r="D407" s="6" t="s">
        <v>355</v>
      </c>
      <c r="E407" s="6" t="s">
        <v>235</v>
      </c>
      <c r="F407" s="6"/>
      <c r="G407" s="7">
        <v>100</v>
      </c>
      <c r="H407" s="34">
        <f t="shared" si="70"/>
        <v>0</v>
      </c>
      <c r="I407" s="34">
        <f t="shared" si="70"/>
        <v>0</v>
      </c>
      <c r="J407" s="34">
        <f t="shared" si="70"/>
        <v>0</v>
      </c>
      <c r="K407" s="34">
        <f t="shared" si="70"/>
        <v>0</v>
      </c>
      <c r="L407" s="34">
        <f t="shared" si="70"/>
        <v>0</v>
      </c>
      <c r="M407" s="34">
        <f t="shared" si="70"/>
        <v>0</v>
      </c>
      <c r="N407" s="34">
        <f t="shared" si="70"/>
        <v>0</v>
      </c>
      <c r="O407" s="34">
        <f t="shared" si="70"/>
        <v>0</v>
      </c>
      <c r="P407" s="34">
        <f t="shared" si="70"/>
        <v>0</v>
      </c>
      <c r="Q407" s="34">
        <f t="shared" si="70"/>
        <v>0</v>
      </c>
      <c r="R407" s="34">
        <f t="shared" si="70"/>
        <v>0</v>
      </c>
      <c r="S407" s="34">
        <f t="shared" si="70"/>
        <v>0</v>
      </c>
      <c r="T407" s="34">
        <f t="shared" si="70"/>
        <v>0</v>
      </c>
      <c r="U407" s="34">
        <f t="shared" si="70"/>
        <v>0</v>
      </c>
      <c r="V407" s="34">
        <f t="shared" si="70"/>
        <v>0</v>
      </c>
      <c r="W407" s="34">
        <f t="shared" si="70"/>
        <v>0</v>
      </c>
      <c r="X407" s="67">
        <f t="shared" si="70"/>
        <v>0</v>
      </c>
      <c r="Y407" s="168" t="e">
        <f t="shared" si="71"/>
        <v>#DIV/0!</v>
      </c>
      <c r="Z407" s="7">
        <v>0</v>
      </c>
      <c r="AA407" s="171">
        <f t="shared" si="69"/>
        <v>0</v>
      </c>
    </row>
    <row r="408" spans="1:27" ht="63.75" outlineLevel="6" thickBot="1">
      <c r="A408" s="107" t="s">
        <v>73</v>
      </c>
      <c r="B408" s="18">
        <v>951</v>
      </c>
      <c r="C408" s="14" t="s">
        <v>74</v>
      </c>
      <c r="D408" s="14" t="s">
        <v>352</v>
      </c>
      <c r="E408" s="14" t="s">
        <v>5</v>
      </c>
      <c r="F408" s="14"/>
      <c r="G408" s="15">
        <f aca="true" t="shared" si="72" ref="G408:G413">G409</f>
        <v>20178</v>
      </c>
      <c r="H408" s="25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43"/>
      <c r="X408" s="64">
        <v>0</v>
      </c>
      <c r="Y408" s="168">
        <f t="shared" si="71"/>
        <v>0</v>
      </c>
      <c r="Z408" s="15">
        <f aca="true" t="shared" si="73" ref="Z408:Z413">Z409</f>
        <v>8140.15</v>
      </c>
      <c r="AA408" s="171">
        <f t="shared" si="69"/>
        <v>40.3417087917534</v>
      </c>
    </row>
    <row r="409" spans="1:27" ht="48" outlineLevel="6" thickBot="1">
      <c r="A409" s="111" t="s">
        <v>76</v>
      </c>
      <c r="B409" s="19">
        <v>951</v>
      </c>
      <c r="C409" s="9" t="s">
        <v>75</v>
      </c>
      <c r="D409" s="9" t="s">
        <v>352</v>
      </c>
      <c r="E409" s="9" t="s">
        <v>5</v>
      </c>
      <c r="F409" s="9"/>
      <c r="G409" s="10">
        <f t="shared" si="72"/>
        <v>20178</v>
      </c>
      <c r="H409" s="29" t="e">
        <f aca="true" t="shared" si="74" ref="H409:X411">H410</f>
        <v>#REF!</v>
      </c>
      <c r="I409" s="29" t="e">
        <f t="shared" si="74"/>
        <v>#REF!</v>
      </c>
      <c r="J409" s="29" t="e">
        <f t="shared" si="74"/>
        <v>#REF!</v>
      </c>
      <c r="K409" s="29" t="e">
        <f t="shared" si="74"/>
        <v>#REF!</v>
      </c>
      <c r="L409" s="29" t="e">
        <f t="shared" si="74"/>
        <v>#REF!</v>
      </c>
      <c r="M409" s="29" t="e">
        <f t="shared" si="74"/>
        <v>#REF!</v>
      </c>
      <c r="N409" s="29" t="e">
        <f t="shared" si="74"/>
        <v>#REF!</v>
      </c>
      <c r="O409" s="29" t="e">
        <f t="shared" si="74"/>
        <v>#REF!</v>
      </c>
      <c r="P409" s="29" t="e">
        <f t="shared" si="74"/>
        <v>#REF!</v>
      </c>
      <c r="Q409" s="29" t="e">
        <f t="shared" si="74"/>
        <v>#REF!</v>
      </c>
      <c r="R409" s="29" t="e">
        <f t="shared" si="74"/>
        <v>#REF!</v>
      </c>
      <c r="S409" s="29" t="e">
        <f t="shared" si="74"/>
        <v>#REF!</v>
      </c>
      <c r="T409" s="29" t="e">
        <f t="shared" si="74"/>
        <v>#REF!</v>
      </c>
      <c r="U409" s="29" t="e">
        <f t="shared" si="74"/>
        <v>#REF!</v>
      </c>
      <c r="V409" s="29" t="e">
        <f t="shared" si="74"/>
        <v>#REF!</v>
      </c>
      <c r="W409" s="29" t="e">
        <f t="shared" si="74"/>
        <v>#REF!</v>
      </c>
      <c r="X409" s="72" t="e">
        <f t="shared" si="74"/>
        <v>#REF!</v>
      </c>
      <c r="Y409" s="168" t="e">
        <f t="shared" si="71"/>
        <v>#REF!</v>
      </c>
      <c r="Z409" s="10">
        <f t="shared" si="73"/>
        <v>8140.15</v>
      </c>
      <c r="AA409" s="171">
        <f t="shared" si="69"/>
        <v>40.3417087917534</v>
      </c>
    </row>
    <row r="410" spans="1:27" ht="32.25" outlineLevel="6" thickBot="1">
      <c r="A410" s="111" t="s">
        <v>138</v>
      </c>
      <c r="B410" s="19">
        <v>951</v>
      </c>
      <c r="C410" s="9" t="s">
        <v>75</v>
      </c>
      <c r="D410" s="9" t="s">
        <v>276</v>
      </c>
      <c r="E410" s="9" t="s">
        <v>5</v>
      </c>
      <c r="F410" s="9"/>
      <c r="G410" s="10">
        <f t="shared" si="72"/>
        <v>20178</v>
      </c>
      <c r="H410" s="31" t="e">
        <f t="shared" si="74"/>
        <v>#REF!</v>
      </c>
      <c r="I410" s="31" t="e">
        <f t="shared" si="74"/>
        <v>#REF!</v>
      </c>
      <c r="J410" s="31" t="e">
        <f t="shared" si="74"/>
        <v>#REF!</v>
      </c>
      <c r="K410" s="31" t="e">
        <f t="shared" si="74"/>
        <v>#REF!</v>
      </c>
      <c r="L410" s="31" t="e">
        <f t="shared" si="74"/>
        <v>#REF!</v>
      </c>
      <c r="M410" s="31" t="e">
        <f t="shared" si="74"/>
        <v>#REF!</v>
      </c>
      <c r="N410" s="31" t="e">
        <f t="shared" si="74"/>
        <v>#REF!</v>
      </c>
      <c r="O410" s="31" t="e">
        <f t="shared" si="74"/>
        <v>#REF!</v>
      </c>
      <c r="P410" s="31" t="e">
        <f t="shared" si="74"/>
        <v>#REF!</v>
      </c>
      <c r="Q410" s="31" t="e">
        <f t="shared" si="74"/>
        <v>#REF!</v>
      </c>
      <c r="R410" s="31" t="e">
        <f t="shared" si="74"/>
        <v>#REF!</v>
      </c>
      <c r="S410" s="31" t="e">
        <f t="shared" si="74"/>
        <v>#REF!</v>
      </c>
      <c r="T410" s="31" t="e">
        <f t="shared" si="74"/>
        <v>#REF!</v>
      </c>
      <c r="U410" s="31" t="e">
        <f t="shared" si="74"/>
        <v>#REF!</v>
      </c>
      <c r="V410" s="31" t="e">
        <f t="shared" si="74"/>
        <v>#REF!</v>
      </c>
      <c r="W410" s="31" t="e">
        <f t="shared" si="74"/>
        <v>#REF!</v>
      </c>
      <c r="X410" s="65" t="e">
        <f t="shared" si="74"/>
        <v>#REF!</v>
      </c>
      <c r="Y410" s="168" t="e">
        <f t="shared" si="71"/>
        <v>#REF!</v>
      </c>
      <c r="Z410" s="10">
        <f t="shared" si="73"/>
        <v>8140.15</v>
      </c>
      <c r="AA410" s="171">
        <f t="shared" si="69"/>
        <v>40.3417087917534</v>
      </c>
    </row>
    <row r="411" spans="1:27" ht="32.25" outlineLevel="6" thickBot="1">
      <c r="A411" s="111" t="s">
        <v>139</v>
      </c>
      <c r="B411" s="19">
        <v>951</v>
      </c>
      <c r="C411" s="11" t="s">
        <v>75</v>
      </c>
      <c r="D411" s="11" t="s">
        <v>277</v>
      </c>
      <c r="E411" s="11" t="s">
        <v>5</v>
      </c>
      <c r="F411" s="11"/>
      <c r="G411" s="12">
        <f t="shared" si="72"/>
        <v>20178</v>
      </c>
      <c r="H411" s="32" t="e">
        <f t="shared" si="74"/>
        <v>#REF!</v>
      </c>
      <c r="I411" s="32" t="e">
        <f t="shared" si="74"/>
        <v>#REF!</v>
      </c>
      <c r="J411" s="32" t="e">
        <f t="shared" si="74"/>
        <v>#REF!</v>
      </c>
      <c r="K411" s="32" t="e">
        <f t="shared" si="74"/>
        <v>#REF!</v>
      </c>
      <c r="L411" s="32" t="e">
        <f t="shared" si="74"/>
        <v>#REF!</v>
      </c>
      <c r="M411" s="32" t="e">
        <f t="shared" si="74"/>
        <v>#REF!</v>
      </c>
      <c r="N411" s="32" t="e">
        <f t="shared" si="74"/>
        <v>#REF!</v>
      </c>
      <c r="O411" s="32" t="e">
        <f t="shared" si="74"/>
        <v>#REF!</v>
      </c>
      <c r="P411" s="32" t="e">
        <f t="shared" si="74"/>
        <v>#REF!</v>
      </c>
      <c r="Q411" s="32" t="e">
        <f t="shared" si="74"/>
        <v>#REF!</v>
      </c>
      <c r="R411" s="32" t="e">
        <f t="shared" si="74"/>
        <v>#REF!</v>
      </c>
      <c r="S411" s="32" t="e">
        <f t="shared" si="74"/>
        <v>#REF!</v>
      </c>
      <c r="T411" s="32" t="e">
        <f t="shared" si="74"/>
        <v>#REF!</v>
      </c>
      <c r="U411" s="32" t="e">
        <f t="shared" si="74"/>
        <v>#REF!</v>
      </c>
      <c r="V411" s="32" t="e">
        <f t="shared" si="74"/>
        <v>#REF!</v>
      </c>
      <c r="W411" s="32" t="e">
        <f t="shared" si="74"/>
        <v>#REF!</v>
      </c>
      <c r="X411" s="66" t="e">
        <f t="shared" si="74"/>
        <v>#REF!</v>
      </c>
      <c r="Y411" s="168" t="e">
        <f t="shared" si="71"/>
        <v>#REF!</v>
      </c>
      <c r="Z411" s="12">
        <f t="shared" si="73"/>
        <v>8140.15</v>
      </c>
      <c r="AA411" s="171">
        <f t="shared" si="69"/>
        <v>40.3417087917534</v>
      </c>
    </row>
    <row r="412" spans="1:27" ht="48" outlineLevel="6" thickBot="1">
      <c r="A412" s="5" t="s">
        <v>188</v>
      </c>
      <c r="B412" s="21">
        <v>951</v>
      </c>
      <c r="C412" s="6" t="s">
        <v>75</v>
      </c>
      <c r="D412" s="6" t="s">
        <v>356</v>
      </c>
      <c r="E412" s="6" t="s">
        <v>5</v>
      </c>
      <c r="F412" s="6"/>
      <c r="G412" s="7">
        <f t="shared" si="72"/>
        <v>20178</v>
      </c>
      <c r="H412" s="34" t="e">
        <f>#REF!</f>
        <v>#REF!</v>
      </c>
      <c r="I412" s="34" t="e">
        <f>#REF!</f>
        <v>#REF!</v>
      </c>
      <c r="J412" s="34" t="e">
        <f>#REF!</f>
        <v>#REF!</v>
      </c>
      <c r="K412" s="34" t="e">
        <f>#REF!</f>
        <v>#REF!</v>
      </c>
      <c r="L412" s="34" t="e">
        <f>#REF!</f>
        <v>#REF!</v>
      </c>
      <c r="M412" s="34" t="e">
        <f>#REF!</f>
        <v>#REF!</v>
      </c>
      <c r="N412" s="34" t="e">
        <f>#REF!</f>
        <v>#REF!</v>
      </c>
      <c r="O412" s="34" t="e">
        <f>#REF!</f>
        <v>#REF!</v>
      </c>
      <c r="P412" s="34" t="e">
        <f>#REF!</f>
        <v>#REF!</v>
      </c>
      <c r="Q412" s="34" t="e">
        <f>#REF!</f>
        <v>#REF!</v>
      </c>
      <c r="R412" s="34" t="e">
        <f>#REF!</f>
        <v>#REF!</v>
      </c>
      <c r="S412" s="34" t="e">
        <f>#REF!</f>
        <v>#REF!</v>
      </c>
      <c r="T412" s="34" t="e">
        <f>#REF!</f>
        <v>#REF!</v>
      </c>
      <c r="U412" s="34" t="e">
        <f>#REF!</f>
        <v>#REF!</v>
      </c>
      <c r="V412" s="34" t="e">
        <f>#REF!</f>
        <v>#REF!</v>
      </c>
      <c r="W412" s="34" t="e">
        <f>#REF!</f>
        <v>#REF!</v>
      </c>
      <c r="X412" s="67" t="e">
        <f>#REF!</f>
        <v>#REF!</v>
      </c>
      <c r="Y412" s="168" t="e">
        <f t="shared" si="71"/>
        <v>#REF!</v>
      </c>
      <c r="Z412" s="7">
        <f t="shared" si="73"/>
        <v>8140.15</v>
      </c>
      <c r="AA412" s="171">
        <f t="shared" si="69"/>
        <v>40.3417087917534</v>
      </c>
    </row>
    <row r="413" spans="1:27" ht="16.5" outlineLevel="6" thickBot="1">
      <c r="A413" s="5" t="s">
        <v>134</v>
      </c>
      <c r="B413" s="21">
        <v>951</v>
      </c>
      <c r="C413" s="6" t="s">
        <v>75</v>
      </c>
      <c r="D413" s="6" t="s">
        <v>356</v>
      </c>
      <c r="E413" s="6" t="s">
        <v>132</v>
      </c>
      <c r="F413" s="6"/>
      <c r="G413" s="7">
        <f t="shared" si="72"/>
        <v>20178</v>
      </c>
      <c r="H413" s="5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1"/>
      <c r="Y413" s="168"/>
      <c r="Z413" s="7">
        <f t="shared" si="73"/>
        <v>8140.15</v>
      </c>
      <c r="AA413" s="171">
        <f t="shared" si="69"/>
        <v>40.3417087917534</v>
      </c>
    </row>
    <row r="414" spans="1:27" ht="16.5" outlineLevel="6" thickBot="1">
      <c r="A414" s="87" t="s">
        <v>135</v>
      </c>
      <c r="B414" s="91">
        <v>951</v>
      </c>
      <c r="C414" s="92" t="s">
        <v>75</v>
      </c>
      <c r="D414" s="92" t="s">
        <v>356</v>
      </c>
      <c r="E414" s="92" t="s">
        <v>133</v>
      </c>
      <c r="F414" s="92"/>
      <c r="G414" s="97">
        <v>20178</v>
      </c>
      <c r="H414" s="5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81"/>
      <c r="Y414" s="168"/>
      <c r="Z414" s="97">
        <v>8140.15</v>
      </c>
      <c r="AA414" s="171">
        <f t="shared" si="69"/>
        <v>40.3417087917534</v>
      </c>
    </row>
    <row r="415" spans="1:27" ht="16.5" outlineLevel="6" thickBot="1">
      <c r="A415" s="50"/>
      <c r="B415" s="51"/>
      <c r="C415" s="51"/>
      <c r="D415" s="51"/>
      <c r="E415" s="51"/>
      <c r="F415" s="51"/>
      <c r="G415" s="52"/>
      <c r="H415" s="5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81"/>
      <c r="Y415" s="168"/>
      <c r="Z415" s="178"/>
      <c r="AA415" s="171"/>
    </row>
    <row r="416" spans="1:27" ht="43.5" outlineLevel="6" thickBot="1">
      <c r="A416" s="102" t="s">
        <v>63</v>
      </c>
      <c r="B416" s="103" t="s">
        <v>62</v>
      </c>
      <c r="C416" s="103" t="s">
        <v>61</v>
      </c>
      <c r="D416" s="103" t="s">
        <v>352</v>
      </c>
      <c r="E416" s="103" t="s">
        <v>5</v>
      </c>
      <c r="F416" s="104"/>
      <c r="G416" s="152">
        <f>G417+G529</f>
        <v>433050.86629000003</v>
      </c>
      <c r="H416" s="5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81"/>
      <c r="Y416" s="168"/>
      <c r="Z416" s="152">
        <f>Z417+Z529</f>
        <v>251992.58283000003</v>
      </c>
      <c r="AA416" s="171">
        <f t="shared" si="69"/>
        <v>58.19006552021278</v>
      </c>
    </row>
    <row r="417" spans="1:27" ht="19.5" outlineLevel="6" thickBot="1">
      <c r="A417" s="107" t="s">
        <v>47</v>
      </c>
      <c r="B417" s="18">
        <v>953</v>
      </c>
      <c r="C417" s="14" t="s">
        <v>46</v>
      </c>
      <c r="D417" s="14" t="s">
        <v>352</v>
      </c>
      <c r="E417" s="14" t="s">
        <v>5</v>
      </c>
      <c r="F417" s="14"/>
      <c r="G417" s="153">
        <f>G418+G438+G494+G511</f>
        <v>429751.86629000003</v>
      </c>
      <c r="H417" s="5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81"/>
      <c r="Y417" s="168"/>
      <c r="Z417" s="153">
        <f>Z418+Z438+Z494+Z511</f>
        <v>250213.73375</v>
      </c>
      <c r="AA417" s="171">
        <f t="shared" si="69"/>
        <v>58.222838194995475</v>
      </c>
    </row>
    <row r="418" spans="1:27" ht="19.5" outlineLevel="6" thickBot="1">
      <c r="A418" s="107" t="s">
        <v>136</v>
      </c>
      <c r="B418" s="18">
        <v>953</v>
      </c>
      <c r="C418" s="14" t="s">
        <v>18</v>
      </c>
      <c r="D418" s="14" t="s">
        <v>352</v>
      </c>
      <c r="E418" s="14" t="s">
        <v>5</v>
      </c>
      <c r="F418" s="14"/>
      <c r="G418" s="153">
        <f>G423+G419</f>
        <v>89841.78917</v>
      </c>
      <c r="H418" s="5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81"/>
      <c r="Y418" s="168"/>
      <c r="Z418" s="153">
        <f>Z423+Z419</f>
        <v>50162.68436</v>
      </c>
      <c r="AA418" s="171">
        <f t="shared" si="69"/>
        <v>55.83446726008695</v>
      </c>
    </row>
    <row r="419" spans="1:27" ht="32.25" outlineLevel="6" thickBot="1">
      <c r="A419" s="111" t="s">
        <v>138</v>
      </c>
      <c r="B419" s="19">
        <v>953</v>
      </c>
      <c r="C419" s="9" t="s">
        <v>18</v>
      </c>
      <c r="D419" s="9" t="s">
        <v>276</v>
      </c>
      <c r="E419" s="9" t="s">
        <v>5</v>
      </c>
      <c r="F419" s="9"/>
      <c r="G419" s="154">
        <f>G420</f>
        <v>157.06564</v>
      </c>
      <c r="H419" s="5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1"/>
      <c r="Y419" s="168"/>
      <c r="Z419" s="154">
        <f>Z420</f>
        <v>23.01166</v>
      </c>
      <c r="AA419" s="171">
        <f t="shared" si="69"/>
        <v>14.650982862960987</v>
      </c>
    </row>
    <row r="420" spans="1:27" ht="18.75" customHeight="1" outlineLevel="6" thickBot="1">
      <c r="A420" s="111" t="s">
        <v>139</v>
      </c>
      <c r="B420" s="19">
        <v>953</v>
      </c>
      <c r="C420" s="9" t="s">
        <v>18</v>
      </c>
      <c r="D420" s="9" t="s">
        <v>277</v>
      </c>
      <c r="E420" s="9" t="s">
        <v>5</v>
      </c>
      <c r="F420" s="9"/>
      <c r="G420" s="154">
        <f>G421</f>
        <v>157.06564</v>
      </c>
      <c r="H420" s="5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1"/>
      <c r="Y420" s="168"/>
      <c r="Z420" s="154">
        <f>Z421</f>
        <v>23.01166</v>
      </c>
      <c r="AA420" s="171">
        <f t="shared" si="69"/>
        <v>14.650982862960987</v>
      </c>
    </row>
    <row r="421" spans="1:27" ht="16.5" outlineLevel="6" thickBot="1">
      <c r="A421" s="93" t="s">
        <v>144</v>
      </c>
      <c r="B421" s="89">
        <v>953</v>
      </c>
      <c r="C421" s="90" t="s">
        <v>18</v>
      </c>
      <c r="D421" s="90" t="s">
        <v>282</v>
      </c>
      <c r="E421" s="90" t="s">
        <v>5</v>
      </c>
      <c r="F421" s="90"/>
      <c r="G421" s="156">
        <f>G422</f>
        <v>157.06564</v>
      </c>
      <c r="H421" s="25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43"/>
      <c r="X421" s="73"/>
      <c r="Y421" s="168">
        <v>0</v>
      </c>
      <c r="Z421" s="156">
        <f>Z422</f>
        <v>23.01166</v>
      </c>
      <c r="AA421" s="171">
        <f t="shared" si="69"/>
        <v>14.650982862960987</v>
      </c>
    </row>
    <row r="422" spans="1:27" ht="16.5" outlineLevel="6" thickBot="1">
      <c r="A422" s="5" t="s">
        <v>112</v>
      </c>
      <c r="B422" s="21">
        <v>953</v>
      </c>
      <c r="C422" s="6" t="s">
        <v>18</v>
      </c>
      <c r="D422" s="6" t="s">
        <v>282</v>
      </c>
      <c r="E422" s="6" t="s">
        <v>89</v>
      </c>
      <c r="F422" s="6"/>
      <c r="G422" s="157">
        <v>157.06564</v>
      </c>
      <c r="H422" s="28" t="e">
        <f>H423+#REF!</f>
        <v>#REF!</v>
      </c>
      <c r="I422" s="28" t="e">
        <f>I423+#REF!</f>
        <v>#REF!</v>
      </c>
      <c r="J422" s="28" t="e">
        <f>J423+#REF!</f>
        <v>#REF!</v>
      </c>
      <c r="K422" s="28" t="e">
        <f>K423+#REF!</f>
        <v>#REF!</v>
      </c>
      <c r="L422" s="28" t="e">
        <f>L423+#REF!</f>
        <v>#REF!</v>
      </c>
      <c r="M422" s="28" t="e">
        <f>M423+#REF!</f>
        <v>#REF!</v>
      </c>
      <c r="N422" s="28" t="e">
        <f>N423+#REF!</f>
        <v>#REF!</v>
      </c>
      <c r="O422" s="28" t="e">
        <f>O423+#REF!</f>
        <v>#REF!</v>
      </c>
      <c r="P422" s="28" t="e">
        <f>P423+#REF!</f>
        <v>#REF!</v>
      </c>
      <c r="Q422" s="28" t="e">
        <f>Q423+#REF!</f>
        <v>#REF!</v>
      </c>
      <c r="R422" s="28" t="e">
        <f>R423+#REF!</f>
        <v>#REF!</v>
      </c>
      <c r="S422" s="28" t="e">
        <f>S423+#REF!</f>
        <v>#REF!</v>
      </c>
      <c r="T422" s="28" t="e">
        <f>T423+#REF!</f>
        <v>#REF!</v>
      </c>
      <c r="U422" s="28" t="e">
        <f>U423+#REF!</f>
        <v>#REF!</v>
      </c>
      <c r="V422" s="28" t="e">
        <f>V423+#REF!</f>
        <v>#REF!</v>
      </c>
      <c r="W422" s="28" t="e">
        <f>W423+#REF!</f>
        <v>#REF!</v>
      </c>
      <c r="X422" s="59" t="e">
        <f>X423+#REF!</f>
        <v>#REF!</v>
      </c>
      <c r="Y422" s="168" t="e">
        <f>X422/G416*100</f>
        <v>#REF!</v>
      </c>
      <c r="Z422" s="157">
        <v>23.01166</v>
      </c>
      <c r="AA422" s="171">
        <f t="shared" si="69"/>
        <v>14.650982862960987</v>
      </c>
    </row>
    <row r="423" spans="1:27" ht="19.5" outlineLevel="6" thickBot="1">
      <c r="A423" s="79" t="s">
        <v>251</v>
      </c>
      <c r="B423" s="19">
        <v>953</v>
      </c>
      <c r="C423" s="9" t="s">
        <v>18</v>
      </c>
      <c r="D423" s="9" t="s">
        <v>357</v>
      </c>
      <c r="E423" s="9" t="s">
        <v>5</v>
      </c>
      <c r="F423" s="9"/>
      <c r="G423" s="154">
        <f>G424+G434</f>
        <v>89684.72353</v>
      </c>
      <c r="H423" s="29" t="e">
        <f>H429+H434+#REF!+H527</f>
        <v>#REF!</v>
      </c>
      <c r="I423" s="29" t="e">
        <f>I429+I434+#REF!+I527</f>
        <v>#REF!</v>
      </c>
      <c r="J423" s="29" t="e">
        <f>J429+J434+#REF!+J527</f>
        <v>#REF!</v>
      </c>
      <c r="K423" s="29" t="e">
        <f>K429+K434+#REF!+K527</f>
        <v>#REF!</v>
      </c>
      <c r="L423" s="29" t="e">
        <f>L429+L434+#REF!+L527</f>
        <v>#REF!</v>
      </c>
      <c r="M423" s="29" t="e">
        <f>M429+M434+#REF!+M527</f>
        <v>#REF!</v>
      </c>
      <c r="N423" s="29" t="e">
        <f>N429+N434+#REF!+N527</f>
        <v>#REF!</v>
      </c>
      <c r="O423" s="29" t="e">
        <f>O429+O434+#REF!+O527</f>
        <v>#REF!</v>
      </c>
      <c r="P423" s="29" t="e">
        <f>P429+P434+#REF!+P527</f>
        <v>#REF!</v>
      </c>
      <c r="Q423" s="29" t="e">
        <f>Q429+Q434+#REF!+Q527</f>
        <v>#REF!</v>
      </c>
      <c r="R423" s="29" t="e">
        <f>R429+R434+#REF!+R527</f>
        <v>#REF!</v>
      </c>
      <c r="S423" s="29" t="e">
        <f>S429+S434+#REF!+S527</f>
        <v>#REF!</v>
      </c>
      <c r="T423" s="29" t="e">
        <f>T429+T434+#REF!+T527</f>
        <v>#REF!</v>
      </c>
      <c r="U423" s="29" t="e">
        <f>U429+U434+#REF!+U527</f>
        <v>#REF!</v>
      </c>
      <c r="V423" s="29" t="e">
        <f>V429+V434+#REF!+V527</f>
        <v>#REF!</v>
      </c>
      <c r="W423" s="29" t="e">
        <f>W429+W434+#REF!+W527</f>
        <v>#REF!</v>
      </c>
      <c r="X423" s="29" t="e">
        <f>X429+X434+#REF!+X527</f>
        <v>#REF!</v>
      </c>
      <c r="Y423" s="168" t="e">
        <f>X423/G417*100</f>
        <v>#REF!</v>
      </c>
      <c r="Z423" s="154">
        <f>Z424+Z434</f>
        <v>50139.6727</v>
      </c>
      <c r="AA423" s="171">
        <f t="shared" si="69"/>
        <v>55.906592256180645</v>
      </c>
    </row>
    <row r="424" spans="1:27" ht="32.25" outlineLevel="6" thickBot="1">
      <c r="A424" s="79" t="s">
        <v>189</v>
      </c>
      <c r="B424" s="19">
        <v>953</v>
      </c>
      <c r="C424" s="11" t="s">
        <v>18</v>
      </c>
      <c r="D424" s="11" t="s">
        <v>358</v>
      </c>
      <c r="E424" s="11" t="s">
        <v>5</v>
      </c>
      <c r="F424" s="11"/>
      <c r="G424" s="155">
        <f>G425+G428+G431</f>
        <v>89624.27153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42"/>
      <c r="Y424" s="168"/>
      <c r="Z424" s="155">
        <f>Z425+Z428+Z431</f>
        <v>50139.6727</v>
      </c>
      <c r="AA424" s="171">
        <f t="shared" si="69"/>
        <v>55.94430152017104</v>
      </c>
    </row>
    <row r="425" spans="1:27" ht="32.25" outlineLevel="6" thickBot="1">
      <c r="A425" s="93" t="s">
        <v>164</v>
      </c>
      <c r="B425" s="89">
        <v>953</v>
      </c>
      <c r="C425" s="90" t="s">
        <v>18</v>
      </c>
      <c r="D425" s="90" t="s">
        <v>359</v>
      </c>
      <c r="E425" s="90" t="s">
        <v>5</v>
      </c>
      <c r="F425" s="90"/>
      <c r="G425" s="156">
        <f>G426</f>
        <v>29394.31011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42"/>
      <c r="Y425" s="168"/>
      <c r="Z425" s="156">
        <f>Z426</f>
        <v>17013.1512</v>
      </c>
      <c r="AA425" s="171">
        <f t="shared" si="69"/>
        <v>57.87906277212505</v>
      </c>
    </row>
    <row r="426" spans="1:27" ht="19.5" outlineLevel="6" thickBot="1">
      <c r="A426" s="5" t="s">
        <v>123</v>
      </c>
      <c r="B426" s="21">
        <v>953</v>
      </c>
      <c r="C426" s="6" t="s">
        <v>18</v>
      </c>
      <c r="D426" s="6" t="s">
        <v>359</v>
      </c>
      <c r="E426" s="6" t="s">
        <v>122</v>
      </c>
      <c r="F426" s="6"/>
      <c r="G426" s="157">
        <f>G427</f>
        <v>29394.31011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42"/>
      <c r="Y426" s="168"/>
      <c r="Z426" s="157">
        <f>Z427</f>
        <v>17013.1512</v>
      </c>
      <c r="AA426" s="171">
        <f t="shared" si="69"/>
        <v>57.87906277212505</v>
      </c>
    </row>
    <row r="427" spans="1:27" ht="48" outlineLevel="6" thickBot="1">
      <c r="A427" s="98" t="s">
        <v>215</v>
      </c>
      <c r="B427" s="91">
        <v>953</v>
      </c>
      <c r="C427" s="92" t="s">
        <v>18</v>
      </c>
      <c r="D427" s="92" t="s">
        <v>359</v>
      </c>
      <c r="E427" s="92" t="s">
        <v>89</v>
      </c>
      <c r="F427" s="92"/>
      <c r="G427" s="158">
        <v>29394.31011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42"/>
      <c r="Y427" s="168"/>
      <c r="Z427" s="158">
        <v>17013.1512</v>
      </c>
      <c r="AA427" s="171">
        <f t="shared" si="69"/>
        <v>57.87906277212505</v>
      </c>
    </row>
    <row r="428" spans="1:27" ht="63.75" outlineLevel="6" thickBot="1">
      <c r="A428" s="113" t="s">
        <v>190</v>
      </c>
      <c r="B428" s="89">
        <v>953</v>
      </c>
      <c r="C428" s="90" t="s">
        <v>18</v>
      </c>
      <c r="D428" s="90" t="s">
        <v>360</v>
      </c>
      <c r="E428" s="90" t="s">
        <v>5</v>
      </c>
      <c r="F428" s="90"/>
      <c r="G428" s="156">
        <f>G429</f>
        <v>58754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42"/>
      <c r="Y428" s="168"/>
      <c r="Z428" s="156">
        <f>Z429</f>
        <v>32525.0765</v>
      </c>
      <c r="AA428" s="171">
        <f t="shared" si="69"/>
        <v>55.3580632807979</v>
      </c>
    </row>
    <row r="429" spans="1:27" ht="16.5" outlineLevel="6" thickBot="1">
      <c r="A429" s="5" t="s">
        <v>123</v>
      </c>
      <c r="B429" s="21">
        <v>953</v>
      </c>
      <c r="C429" s="6" t="s">
        <v>18</v>
      </c>
      <c r="D429" s="6" t="s">
        <v>360</v>
      </c>
      <c r="E429" s="6" t="s">
        <v>122</v>
      </c>
      <c r="F429" s="6"/>
      <c r="G429" s="157">
        <f>G430</f>
        <v>58754</v>
      </c>
      <c r="H429" s="32">
        <f aca="true" t="shared" si="75" ref="H429:X429">H430</f>
        <v>0</v>
      </c>
      <c r="I429" s="32">
        <f t="shared" si="75"/>
        <v>0</v>
      </c>
      <c r="J429" s="32">
        <f t="shared" si="75"/>
        <v>0</v>
      </c>
      <c r="K429" s="32">
        <f t="shared" si="75"/>
        <v>0</v>
      </c>
      <c r="L429" s="32">
        <f t="shared" si="75"/>
        <v>0</v>
      </c>
      <c r="M429" s="32">
        <f t="shared" si="75"/>
        <v>0</v>
      </c>
      <c r="N429" s="32">
        <f t="shared" si="75"/>
        <v>0</v>
      </c>
      <c r="O429" s="32">
        <f t="shared" si="75"/>
        <v>0</v>
      </c>
      <c r="P429" s="32">
        <f t="shared" si="75"/>
        <v>0</v>
      </c>
      <c r="Q429" s="32">
        <f t="shared" si="75"/>
        <v>0</v>
      </c>
      <c r="R429" s="32">
        <f t="shared" si="75"/>
        <v>0</v>
      </c>
      <c r="S429" s="32">
        <f t="shared" si="75"/>
        <v>0</v>
      </c>
      <c r="T429" s="32">
        <f t="shared" si="75"/>
        <v>0</v>
      </c>
      <c r="U429" s="32">
        <f t="shared" si="75"/>
        <v>0</v>
      </c>
      <c r="V429" s="32">
        <f t="shared" si="75"/>
        <v>0</v>
      </c>
      <c r="W429" s="32">
        <f t="shared" si="75"/>
        <v>0</v>
      </c>
      <c r="X429" s="66">
        <f t="shared" si="75"/>
        <v>34477.81647</v>
      </c>
      <c r="Y429" s="168">
        <f>X429/G423*100</f>
        <v>38.44335480218879</v>
      </c>
      <c r="Z429" s="157">
        <f>Z430</f>
        <v>32525.0765</v>
      </c>
      <c r="AA429" s="171">
        <f t="shared" si="69"/>
        <v>55.3580632807979</v>
      </c>
    </row>
    <row r="430" spans="1:27" ht="48" outlineLevel="6" thickBot="1">
      <c r="A430" s="98" t="s">
        <v>215</v>
      </c>
      <c r="B430" s="91">
        <v>953</v>
      </c>
      <c r="C430" s="92" t="s">
        <v>18</v>
      </c>
      <c r="D430" s="92" t="s">
        <v>360</v>
      </c>
      <c r="E430" s="92" t="s">
        <v>89</v>
      </c>
      <c r="F430" s="92"/>
      <c r="G430" s="158">
        <v>58754</v>
      </c>
      <c r="H430" s="34">
        <f aca="true" t="shared" si="76" ref="H430:X430">H432</f>
        <v>0</v>
      </c>
      <c r="I430" s="34">
        <f t="shared" si="76"/>
        <v>0</v>
      </c>
      <c r="J430" s="34">
        <f t="shared" si="76"/>
        <v>0</v>
      </c>
      <c r="K430" s="34">
        <f t="shared" si="76"/>
        <v>0</v>
      </c>
      <c r="L430" s="34">
        <f t="shared" si="76"/>
        <v>0</v>
      </c>
      <c r="M430" s="34">
        <f t="shared" si="76"/>
        <v>0</v>
      </c>
      <c r="N430" s="34">
        <f t="shared" si="76"/>
        <v>0</v>
      </c>
      <c r="O430" s="34">
        <f t="shared" si="76"/>
        <v>0</v>
      </c>
      <c r="P430" s="34">
        <f t="shared" si="76"/>
        <v>0</v>
      </c>
      <c r="Q430" s="34">
        <f t="shared" si="76"/>
        <v>0</v>
      </c>
      <c r="R430" s="34">
        <f t="shared" si="76"/>
        <v>0</v>
      </c>
      <c r="S430" s="34">
        <f t="shared" si="76"/>
        <v>0</v>
      </c>
      <c r="T430" s="34">
        <f t="shared" si="76"/>
        <v>0</v>
      </c>
      <c r="U430" s="34">
        <f t="shared" si="76"/>
        <v>0</v>
      </c>
      <c r="V430" s="34">
        <f t="shared" si="76"/>
        <v>0</v>
      </c>
      <c r="W430" s="34">
        <f t="shared" si="76"/>
        <v>0</v>
      </c>
      <c r="X430" s="67">
        <f t="shared" si="76"/>
        <v>34477.81647</v>
      </c>
      <c r="Y430" s="168">
        <f>X430/G424*100</f>
        <v>38.469285028954694</v>
      </c>
      <c r="Z430" s="158">
        <v>32525.0765</v>
      </c>
      <c r="AA430" s="171">
        <f t="shared" si="69"/>
        <v>55.3580632807979</v>
      </c>
    </row>
    <row r="431" spans="1:27" ht="32.25" outlineLevel="6" thickBot="1">
      <c r="A431" s="124" t="s">
        <v>191</v>
      </c>
      <c r="B431" s="131">
        <v>953</v>
      </c>
      <c r="C431" s="90" t="s">
        <v>18</v>
      </c>
      <c r="D431" s="90" t="s">
        <v>361</v>
      </c>
      <c r="E431" s="90" t="s">
        <v>5</v>
      </c>
      <c r="F431" s="90"/>
      <c r="G431" s="156">
        <f>G432</f>
        <v>1475.96142</v>
      </c>
      <c r="H431" s="5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1"/>
      <c r="Y431" s="168"/>
      <c r="Z431" s="156">
        <f>Z432</f>
        <v>601.445</v>
      </c>
      <c r="AA431" s="171">
        <f t="shared" si="69"/>
        <v>40.74937134874433</v>
      </c>
    </row>
    <row r="432" spans="1:27" ht="16.5" outlineLevel="6" thickBot="1">
      <c r="A432" s="5" t="s">
        <v>123</v>
      </c>
      <c r="B432" s="21">
        <v>953</v>
      </c>
      <c r="C432" s="6" t="s">
        <v>18</v>
      </c>
      <c r="D432" s="6" t="s">
        <v>361</v>
      </c>
      <c r="E432" s="6" t="s">
        <v>122</v>
      </c>
      <c r="F432" s="6"/>
      <c r="G432" s="157">
        <f>G433</f>
        <v>1475.96142</v>
      </c>
      <c r="H432" s="26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44"/>
      <c r="X432" s="64">
        <v>34477.81647</v>
      </c>
      <c r="Y432" s="168">
        <f>X432/G426*100</f>
        <v>117.29418496632987</v>
      </c>
      <c r="Z432" s="157">
        <f>Z433</f>
        <v>601.445</v>
      </c>
      <c r="AA432" s="171">
        <f t="shared" si="69"/>
        <v>40.74937134874433</v>
      </c>
    </row>
    <row r="433" spans="1:27" ht="16.5" outlineLevel="6" thickBot="1">
      <c r="A433" s="95" t="s">
        <v>87</v>
      </c>
      <c r="B433" s="133">
        <v>953</v>
      </c>
      <c r="C433" s="92" t="s">
        <v>18</v>
      </c>
      <c r="D433" s="92" t="s">
        <v>361</v>
      </c>
      <c r="E433" s="92" t="s">
        <v>88</v>
      </c>
      <c r="F433" s="92"/>
      <c r="G433" s="158">
        <v>1475.96142</v>
      </c>
      <c r="H433" s="5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4"/>
      <c r="Y433" s="168"/>
      <c r="Z433" s="158">
        <v>601.445</v>
      </c>
      <c r="AA433" s="171">
        <f t="shared" si="69"/>
        <v>40.74937134874433</v>
      </c>
    </row>
    <row r="434" spans="1:27" ht="32.25" outlineLevel="6" thickBot="1">
      <c r="A434" s="134" t="s">
        <v>252</v>
      </c>
      <c r="B434" s="138">
        <v>953</v>
      </c>
      <c r="C434" s="9" t="s">
        <v>18</v>
      </c>
      <c r="D434" s="9" t="s">
        <v>362</v>
      </c>
      <c r="E434" s="9" t="s">
        <v>5</v>
      </c>
      <c r="F434" s="9"/>
      <c r="G434" s="154">
        <f>G435</f>
        <v>60.452</v>
      </c>
      <c r="H434" s="31" t="e">
        <f aca="true" t="shared" si="77" ref="H434:X434">H435+H452+H463+H458</f>
        <v>#REF!</v>
      </c>
      <c r="I434" s="31" t="e">
        <f t="shared" si="77"/>
        <v>#REF!</v>
      </c>
      <c r="J434" s="31" t="e">
        <f t="shared" si="77"/>
        <v>#REF!</v>
      </c>
      <c r="K434" s="31" t="e">
        <f t="shared" si="77"/>
        <v>#REF!</v>
      </c>
      <c r="L434" s="31" t="e">
        <f t="shared" si="77"/>
        <v>#REF!</v>
      </c>
      <c r="M434" s="31" t="e">
        <f t="shared" si="77"/>
        <v>#REF!</v>
      </c>
      <c r="N434" s="31" t="e">
        <f t="shared" si="77"/>
        <v>#REF!</v>
      </c>
      <c r="O434" s="31" t="e">
        <f t="shared" si="77"/>
        <v>#REF!</v>
      </c>
      <c r="P434" s="31" t="e">
        <f t="shared" si="77"/>
        <v>#REF!</v>
      </c>
      <c r="Q434" s="31" t="e">
        <f t="shared" si="77"/>
        <v>#REF!</v>
      </c>
      <c r="R434" s="31" t="e">
        <f t="shared" si="77"/>
        <v>#REF!</v>
      </c>
      <c r="S434" s="31" t="e">
        <f t="shared" si="77"/>
        <v>#REF!</v>
      </c>
      <c r="T434" s="31" t="e">
        <f t="shared" si="77"/>
        <v>#REF!</v>
      </c>
      <c r="U434" s="31" t="e">
        <f t="shared" si="77"/>
        <v>#REF!</v>
      </c>
      <c r="V434" s="31" t="e">
        <f t="shared" si="77"/>
        <v>#REF!</v>
      </c>
      <c r="W434" s="31" t="e">
        <f t="shared" si="77"/>
        <v>#REF!</v>
      </c>
      <c r="X434" s="31" t="e">
        <f t="shared" si="77"/>
        <v>#REF!</v>
      </c>
      <c r="Y434" s="168" t="e">
        <f>X434/G428*100</f>
        <v>#REF!</v>
      </c>
      <c r="Z434" s="154">
        <f>Z435</f>
        <v>0</v>
      </c>
      <c r="AA434" s="171">
        <f t="shared" si="69"/>
        <v>0</v>
      </c>
    </row>
    <row r="435" spans="1:27" ht="32.25" outlineLevel="6" thickBot="1">
      <c r="A435" s="124" t="s">
        <v>192</v>
      </c>
      <c r="B435" s="131">
        <v>953</v>
      </c>
      <c r="C435" s="90" t="s">
        <v>18</v>
      </c>
      <c r="D435" s="90" t="s">
        <v>363</v>
      </c>
      <c r="E435" s="90" t="s">
        <v>5</v>
      </c>
      <c r="F435" s="90"/>
      <c r="G435" s="156">
        <f>G436</f>
        <v>60.452</v>
      </c>
      <c r="H435" s="32">
        <f aca="true" t="shared" si="78" ref="H435:X435">H436</f>
        <v>0</v>
      </c>
      <c r="I435" s="32">
        <f t="shared" si="78"/>
        <v>0</v>
      </c>
      <c r="J435" s="32">
        <f t="shared" si="78"/>
        <v>0</v>
      </c>
      <c r="K435" s="32">
        <f t="shared" si="78"/>
        <v>0</v>
      </c>
      <c r="L435" s="32">
        <f t="shared" si="78"/>
        <v>0</v>
      </c>
      <c r="M435" s="32">
        <f t="shared" si="78"/>
        <v>0</v>
      </c>
      <c r="N435" s="32">
        <f t="shared" si="78"/>
        <v>0</v>
      </c>
      <c r="O435" s="32">
        <f t="shared" si="78"/>
        <v>0</v>
      </c>
      <c r="P435" s="32">
        <f t="shared" si="78"/>
        <v>0</v>
      </c>
      <c r="Q435" s="32">
        <f t="shared" si="78"/>
        <v>0</v>
      </c>
      <c r="R435" s="32">
        <f t="shared" si="78"/>
        <v>0</v>
      </c>
      <c r="S435" s="32">
        <f t="shared" si="78"/>
        <v>0</v>
      </c>
      <c r="T435" s="32">
        <f t="shared" si="78"/>
        <v>0</v>
      </c>
      <c r="U435" s="32">
        <f t="shared" si="78"/>
        <v>0</v>
      </c>
      <c r="V435" s="32">
        <f t="shared" si="78"/>
        <v>0</v>
      </c>
      <c r="W435" s="32">
        <f t="shared" si="78"/>
        <v>0</v>
      </c>
      <c r="X435" s="69">
        <f t="shared" si="78"/>
        <v>48148.89725</v>
      </c>
      <c r="Y435" s="168">
        <f>X435/G429*100</f>
        <v>81.94999021343227</v>
      </c>
      <c r="Z435" s="156">
        <f>Z436</f>
        <v>0</v>
      </c>
      <c r="AA435" s="171">
        <f t="shared" si="69"/>
        <v>0</v>
      </c>
    </row>
    <row r="436" spans="1:27" ht="16.5" outlineLevel="6" thickBot="1">
      <c r="A436" s="5" t="s">
        <v>123</v>
      </c>
      <c r="B436" s="21">
        <v>953</v>
      </c>
      <c r="C436" s="6" t="s">
        <v>18</v>
      </c>
      <c r="D436" s="6" t="s">
        <v>363</v>
      </c>
      <c r="E436" s="6" t="s">
        <v>122</v>
      </c>
      <c r="F436" s="6"/>
      <c r="G436" s="157">
        <f>G437</f>
        <v>60.452</v>
      </c>
      <c r="H436" s="34">
        <f aca="true" t="shared" si="79" ref="H436:X436">H443</f>
        <v>0</v>
      </c>
      <c r="I436" s="34">
        <f t="shared" si="79"/>
        <v>0</v>
      </c>
      <c r="J436" s="34">
        <f t="shared" si="79"/>
        <v>0</v>
      </c>
      <c r="K436" s="34">
        <f t="shared" si="79"/>
        <v>0</v>
      </c>
      <c r="L436" s="34">
        <f t="shared" si="79"/>
        <v>0</v>
      </c>
      <c r="M436" s="34">
        <f t="shared" si="79"/>
        <v>0</v>
      </c>
      <c r="N436" s="34">
        <f t="shared" si="79"/>
        <v>0</v>
      </c>
      <c r="O436" s="34">
        <f t="shared" si="79"/>
        <v>0</v>
      </c>
      <c r="P436" s="34">
        <f t="shared" si="79"/>
        <v>0</v>
      </c>
      <c r="Q436" s="34">
        <f t="shared" si="79"/>
        <v>0</v>
      </c>
      <c r="R436" s="34">
        <f t="shared" si="79"/>
        <v>0</v>
      </c>
      <c r="S436" s="34">
        <f t="shared" si="79"/>
        <v>0</v>
      </c>
      <c r="T436" s="34">
        <f t="shared" si="79"/>
        <v>0</v>
      </c>
      <c r="U436" s="34">
        <f t="shared" si="79"/>
        <v>0</v>
      </c>
      <c r="V436" s="34">
        <f t="shared" si="79"/>
        <v>0</v>
      </c>
      <c r="W436" s="34">
        <f t="shared" si="79"/>
        <v>0</v>
      </c>
      <c r="X436" s="67">
        <f t="shared" si="79"/>
        <v>48148.89725</v>
      </c>
      <c r="Y436" s="168">
        <f>X436/G430*100</f>
        <v>81.94999021343227</v>
      </c>
      <c r="Z436" s="157">
        <f>Z437</f>
        <v>0</v>
      </c>
      <c r="AA436" s="171">
        <f t="shared" si="69"/>
        <v>0</v>
      </c>
    </row>
    <row r="437" spans="1:27" ht="16.5" outlineLevel="6" thickBot="1">
      <c r="A437" s="95" t="s">
        <v>87</v>
      </c>
      <c r="B437" s="133">
        <v>953</v>
      </c>
      <c r="C437" s="92" t="s">
        <v>18</v>
      </c>
      <c r="D437" s="92" t="s">
        <v>363</v>
      </c>
      <c r="E437" s="92" t="s">
        <v>88</v>
      </c>
      <c r="F437" s="92"/>
      <c r="G437" s="158">
        <v>60.452</v>
      </c>
      <c r="H437" s="5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1"/>
      <c r="Y437" s="168"/>
      <c r="Z437" s="158">
        <v>0</v>
      </c>
      <c r="AA437" s="171">
        <f t="shared" si="69"/>
        <v>0</v>
      </c>
    </row>
    <row r="438" spans="1:27" ht="16.5" outlineLevel="6" thickBot="1">
      <c r="A438" s="123" t="s">
        <v>39</v>
      </c>
      <c r="B438" s="18">
        <v>953</v>
      </c>
      <c r="C438" s="39" t="s">
        <v>19</v>
      </c>
      <c r="D438" s="39" t="s">
        <v>275</v>
      </c>
      <c r="E438" s="39" t="s">
        <v>5</v>
      </c>
      <c r="F438" s="39"/>
      <c r="G438" s="159">
        <f>G443+G439</f>
        <v>322906.27168</v>
      </c>
      <c r="H438" s="5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1"/>
      <c r="Y438" s="168"/>
      <c r="Z438" s="159">
        <f>Z443+Z439</f>
        <v>192155.16157000003</v>
      </c>
      <c r="AA438" s="171">
        <f t="shared" si="69"/>
        <v>59.50803016933215</v>
      </c>
    </row>
    <row r="439" spans="1:27" ht="32.25" outlineLevel="6" thickBot="1">
      <c r="A439" s="111" t="s">
        <v>138</v>
      </c>
      <c r="B439" s="19">
        <v>953</v>
      </c>
      <c r="C439" s="9" t="s">
        <v>19</v>
      </c>
      <c r="D439" s="9" t="s">
        <v>276</v>
      </c>
      <c r="E439" s="9" t="s">
        <v>5</v>
      </c>
      <c r="F439" s="9"/>
      <c r="G439" s="154">
        <f>G440</f>
        <v>839.52075</v>
      </c>
      <c r="H439" s="5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81"/>
      <c r="Y439" s="168"/>
      <c r="Z439" s="154">
        <f>Z440</f>
        <v>248.93066</v>
      </c>
      <c r="AA439" s="171">
        <f t="shared" si="69"/>
        <v>29.651519631885215</v>
      </c>
    </row>
    <row r="440" spans="1:27" ht="32.25" outlineLevel="6" thickBot="1">
      <c r="A440" s="111" t="s">
        <v>139</v>
      </c>
      <c r="B440" s="19">
        <v>953</v>
      </c>
      <c r="C440" s="9" t="s">
        <v>19</v>
      </c>
      <c r="D440" s="9" t="s">
        <v>277</v>
      </c>
      <c r="E440" s="9" t="s">
        <v>5</v>
      </c>
      <c r="F440" s="9"/>
      <c r="G440" s="154">
        <f>G441</f>
        <v>839.52075</v>
      </c>
      <c r="H440" s="5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81"/>
      <c r="Y440" s="168"/>
      <c r="Z440" s="154">
        <f>Z441</f>
        <v>248.93066</v>
      </c>
      <c r="AA440" s="171">
        <f t="shared" si="69"/>
        <v>29.651519631885215</v>
      </c>
    </row>
    <row r="441" spans="1:27" ht="16.5" outlineLevel="6" thickBot="1">
      <c r="A441" s="93" t="s">
        <v>144</v>
      </c>
      <c r="B441" s="89">
        <v>953</v>
      </c>
      <c r="C441" s="90" t="s">
        <v>19</v>
      </c>
      <c r="D441" s="90" t="s">
        <v>364</v>
      </c>
      <c r="E441" s="90" t="s">
        <v>5</v>
      </c>
      <c r="F441" s="90"/>
      <c r="G441" s="156">
        <f>G442</f>
        <v>839.52075</v>
      </c>
      <c r="H441" s="5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1"/>
      <c r="Y441" s="168"/>
      <c r="Z441" s="156">
        <f>Z442</f>
        <v>248.93066</v>
      </c>
      <c r="AA441" s="171">
        <f t="shared" si="69"/>
        <v>29.651519631885215</v>
      </c>
    </row>
    <row r="442" spans="1:27" ht="16.5" outlineLevel="6" thickBot="1">
      <c r="A442" s="5" t="s">
        <v>112</v>
      </c>
      <c r="B442" s="21">
        <v>953</v>
      </c>
      <c r="C442" s="6" t="s">
        <v>19</v>
      </c>
      <c r="D442" s="6" t="s">
        <v>364</v>
      </c>
      <c r="E442" s="6" t="s">
        <v>89</v>
      </c>
      <c r="F442" s="6"/>
      <c r="G442" s="157">
        <v>839.52075</v>
      </c>
      <c r="H442" s="5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81"/>
      <c r="Y442" s="168"/>
      <c r="Z442" s="157">
        <v>248.93066</v>
      </c>
      <c r="AA442" s="171">
        <f t="shared" si="69"/>
        <v>29.651519631885215</v>
      </c>
    </row>
    <row r="443" spans="1:27" ht="16.5" outlineLevel="6" thickBot="1">
      <c r="A443" s="79" t="s">
        <v>251</v>
      </c>
      <c r="B443" s="19">
        <v>953</v>
      </c>
      <c r="C443" s="9" t="s">
        <v>19</v>
      </c>
      <c r="D443" s="9" t="s">
        <v>357</v>
      </c>
      <c r="E443" s="9" t="s">
        <v>5</v>
      </c>
      <c r="F443" s="9"/>
      <c r="G443" s="154">
        <f>G444+G482+G487</f>
        <v>322066.75093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4">
        <v>48148.89725</v>
      </c>
      <c r="Y443" s="168">
        <f>X443/G437*100</f>
        <v>79648.14604975849</v>
      </c>
      <c r="Z443" s="154">
        <f>Z444+Z482+Z487</f>
        <v>191906.23091</v>
      </c>
      <c r="AA443" s="171">
        <f t="shared" si="69"/>
        <v>59.585856148097115</v>
      </c>
    </row>
    <row r="444" spans="1:27" ht="16.5" outlineLevel="6" thickBot="1">
      <c r="A444" s="135" t="s">
        <v>193</v>
      </c>
      <c r="B444" s="20">
        <v>953</v>
      </c>
      <c r="C444" s="11" t="s">
        <v>19</v>
      </c>
      <c r="D444" s="11" t="s">
        <v>365</v>
      </c>
      <c r="E444" s="11" t="s">
        <v>5</v>
      </c>
      <c r="F444" s="11"/>
      <c r="G444" s="155">
        <f>G445+G455+G464+G469+G458+G477+G461</f>
        <v>303974.95858</v>
      </c>
      <c r="H444" s="5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4"/>
      <c r="Y444" s="168"/>
      <c r="Z444" s="155">
        <f>Z445+Z455+Z464+Z469+Z458+Z477+Z461</f>
        <v>181360.69476</v>
      </c>
      <c r="AA444" s="171">
        <f t="shared" si="69"/>
        <v>59.66303790523244</v>
      </c>
    </row>
    <row r="445" spans="1:27" ht="32.25" outlineLevel="6" thickBot="1">
      <c r="A445" s="93" t="s">
        <v>145</v>
      </c>
      <c r="B445" s="89">
        <v>953</v>
      </c>
      <c r="C445" s="90" t="s">
        <v>19</v>
      </c>
      <c r="D445" s="90" t="s">
        <v>366</v>
      </c>
      <c r="E445" s="90" t="s">
        <v>5</v>
      </c>
      <c r="F445" s="90"/>
      <c r="G445" s="156">
        <f>G446+G449+G452</f>
        <v>0</v>
      </c>
      <c r="H445" s="5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4"/>
      <c r="Y445" s="168"/>
      <c r="Z445" s="156">
        <f>Z446+Z449+Z452</f>
        <v>0</v>
      </c>
      <c r="AA445" s="171">
        <v>0</v>
      </c>
    </row>
    <row r="446" spans="1:27" ht="16.5" outlineLevel="6" thickBot="1">
      <c r="A446" s="5" t="s">
        <v>114</v>
      </c>
      <c r="B446" s="21">
        <v>953</v>
      </c>
      <c r="C446" s="6" t="s">
        <v>19</v>
      </c>
      <c r="D446" s="6" t="s">
        <v>366</v>
      </c>
      <c r="E446" s="6" t="s">
        <v>113</v>
      </c>
      <c r="F446" s="6"/>
      <c r="G446" s="157">
        <f>G447+G448</f>
        <v>0</v>
      </c>
      <c r="H446" s="5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4"/>
      <c r="Y446" s="168"/>
      <c r="Z446" s="157">
        <f>Z447+Z448</f>
        <v>0</v>
      </c>
      <c r="AA446" s="171">
        <v>0</v>
      </c>
    </row>
    <row r="447" spans="1:27" ht="16.5" outlineLevel="6" thickBot="1">
      <c r="A447" s="87" t="s">
        <v>271</v>
      </c>
      <c r="B447" s="91">
        <v>953</v>
      </c>
      <c r="C447" s="92" t="s">
        <v>19</v>
      </c>
      <c r="D447" s="92" t="s">
        <v>366</v>
      </c>
      <c r="E447" s="92" t="s">
        <v>115</v>
      </c>
      <c r="F447" s="92"/>
      <c r="G447" s="158">
        <v>0</v>
      </c>
      <c r="H447" s="5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4"/>
      <c r="Y447" s="168"/>
      <c r="Z447" s="158">
        <v>0</v>
      </c>
      <c r="AA447" s="171">
        <v>0</v>
      </c>
    </row>
    <row r="448" spans="1:27" ht="48" outlineLevel="6" thickBot="1">
      <c r="A448" s="87" t="s">
        <v>269</v>
      </c>
      <c r="B448" s="91">
        <v>953</v>
      </c>
      <c r="C448" s="92" t="s">
        <v>19</v>
      </c>
      <c r="D448" s="92" t="s">
        <v>366</v>
      </c>
      <c r="E448" s="92" t="s">
        <v>270</v>
      </c>
      <c r="F448" s="92"/>
      <c r="G448" s="158">
        <v>0</v>
      </c>
      <c r="H448" s="5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4"/>
      <c r="Y448" s="168"/>
      <c r="Z448" s="158">
        <v>0</v>
      </c>
      <c r="AA448" s="171">
        <v>0</v>
      </c>
    </row>
    <row r="449" spans="1:27" ht="32.25" outlineLevel="6" thickBot="1">
      <c r="A449" s="5" t="s">
        <v>101</v>
      </c>
      <c r="B449" s="21">
        <v>953</v>
      </c>
      <c r="C449" s="6" t="s">
        <v>19</v>
      </c>
      <c r="D449" s="6" t="s">
        <v>366</v>
      </c>
      <c r="E449" s="6" t="s">
        <v>95</v>
      </c>
      <c r="F449" s="6"/>
      <c r="G449" s="157">
        <f>G450+G451</f>
        <v>0</v>
      </c>
      <c r="H449" s="5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4"/>
      <c r="Y449" s="168"/>
      <c r="Z449" s="157">
        <f>Z450+Z451</f>
        <v>0</v>
      </c>
      <c r="AA449" s="171">
        <v>0</v>
      </c>
    </row>
    <row r="450" spans="1:27" ht="32.25" outlineLevel="6" thickBot="1">
      <c r="A450" s="87" t="s">
        <v>102</v>
      </c>
      <c r="B450" s="91">
        <v>953</v>
      </c>
      <c r="C450" s="92" t="s">
        <v>19</v>
      </c>
      <c r="D450" s="92" t="s">
        <v>366</v>
      </c>
      <c r="E450" s="92" t="s">
        <v>96</v>
      </c>
      <c r="F450" s="92"/>
      <c r="G450" s="158">
        <v>0</v>
      </c>
      <c r="H450" s="5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4"/>
      <c r="Y450" s="168"/>
      <c r="Z450" s="158">
        <v>0</v>
      </c>
      <c r="AA450" s="171">
        <v>0</v>
      </c>
    </row>
    <row r="451" spans="1:27" ht="32.25" outlineLevel="6" thickBot="1">
      <c r="A451" s="87" t="s">
        <v>103</v>
      </c>
      <c r="B451" s="91">
        <v>953</v>
      </c>
      <c r="C451" s="92" t="s">
        <v>19</v>
      </c>
      <c r="D451" s="92" t="s">
        <v>366</v>
      </c>
      <c r="E451" s="92" t="s">
        <v>97</v>
      </c>
      <c r="F451" s="92"/>
      <c r="G451" s="158">
        <v>0</v>
      </c>
      <c r="H451" s="5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4"/>
      <c r="Y451" s="168"/>
      <c r="Z451" s="158">
        <v>0</v>
      </c>
      <c r="AA451" s="171">
        <v>0</v>
      </c>
    </row>
    <row r="452" spans="1:27" ht="17.25" customHeight="1" outlineLevel="6" thickBot="1">
      <c r="A452" s="5" t="s">
        <v>104</v>
      </c>
      <c r="B452" s="21">
        <v>953</v>
      </c>
      <c r="C452" s="6" t="s">
        <v>19</v>
      </c>
      <c r="D452" s="6" t="s">
        <v>366</v>
      </c>
      <c r="E452" s="6" t="s">
        <v>98</v>
      </c>
      <c r="F452" s="6"/>
      <c r="G452" s="157">
        <f>G453+G454</f>
        <v>0</v>
      </c>
      <c r="H452" s="32">
        <f aca="true" t="shared" si="80" ref="H452:X452">H453</f>
        <v>0</v>
      </c>
      <c r="I452" s="32">
        <f t="shared" si="80"/>
        <v>0</v>
      </c>
      <c r="J452" s="32">
        <f t="shared" si="80"/>
        <v>0</v>
      </c>
      <c r="K452" s="32">
        <f t="shared" si="80"/>
        <v>0</v>
      </c>
      <c r="L452" s="32">
        <f t="shared" si="80"/>
        <v>0</v>
      </c>
      <c r="M452" s="32">
        <f t="shared" si="80"/>
        <v>0</v>
      </c>
      <c r="N452" s="32">
        <f t="shared" si="80"/>
        <v>0</v>
      </c>
      <c r="O452" s="32">
        <f t="shared" si="80"/>
        <v>0</v>
      </c>
      <c r="P452" s="32">
        <f t="shared" si="80"/>
        <v>0</v>
      </c>
      <c r="Q452" s="32">
        <f t="shared" si="80"/>
        <v>0</v>
      </c>
      <c r="R452" s="32">
        <f t="shared" si="80"/>
        <v>0</v>
      </c>
      <c r="S452" s="32">
        <f t="shared" si="80"/>
        <v>0</v>
      </c>
      <c r="T452" s="32">
        <f t="shared" si="80"/>
        <v>0</v>
      </c>
      <c r="U452" s="32">
        <f t="shared" si="80"/>
        <v>0</v>
      </c>
      <c r="V452" s="32">
        <f t="shared" si="80"/>
        <v>0</v>
      </c>
      <c r="W452" s="32">
        <f t="shared" si="80"/>
        <v>0</v>
      </c>
      <c r="X452" s="66">
        <f t="shared" si="80"/>
        <v>19460.04851</v>
      </c>
      <c r="Y452" s="168" t="e">
        <f>X452/G446*100</f>
        <v>#DIV/0!</v>
      </c>
      <c r="Z452" s="157">
        <f>Z453+Z454</f>
        <v>0</v>
      </c>
      <c r="AA452" s="171">
        <v>0</v>
      </c>
    </row>
    <row r="453" spans="1:27" ht="32.25" outlineLevel="6" thickBot="1">
      <c r="A453" s="87" t="s">
        <v>105</v>
      </c>
      <c r="B453" s="91">
        <v>953</v>
      </c>
      <c r="C453" s="92" t="s">
        <v>19</v>
      </c>
      <c r="D453" s="92" t="s">
        <v>366</v>
      </c>
      <c r="E453" s="92" t="s">
        <v>99</v>
      </c>
      <c r="F453" s="92"/>
      <c r="G453" s="158">
        <v>0</v>
      </c>
      <c r="H453" s="34">
        <f aca="true" t="shared" si="81" ref="H453:X453">H456</f>
        <v>0</v>
      </c>
      <c r="I453" s="34">
        <f t="shared" si="81"/>
        <v>0</v>
      </c>
      <c r="J453" s="34">
        <f t="shared" si="81"/>
        <v>0</v>
      </c>
      <c r="K453" s="34">
        <f t="shared" si="81"/>
        <v>0</v>
      </c>
      <c r="L453" s="34">
        <f t="shared" si="81"/>
        <v>0</v>
      </c>
      <c r="M453" s="34">
        <f t="shared" si="81"/>
        <v>0</v>
      </c>
      <c r="N453" s="34">
        <f t="shared" si="81"/>
        <v>0</v>
      </c>
      <c r="O453" s="34">
        <f t="shared" si="81"/>
        <v>0</v>
      </c>
      <c r="P453" s="34">
        <f t="shared" si="81"/>
        <v>0</v>
      </c>
      <c r="Q453" s="34">
        <f t="shared" si="81"/>
        <v>0</v>
      </c>
      <c r="R453" s="34">
        <f t="shared" si="81"/>
        <v>0</v>
      </c>
      <c r="S453" s="34">
        <f t="shared" si="81"/>
        <v>0</v>
      </c>
      <c r="T453" s="34">
        <f t="shared" si="81"/>
        <v>0</v>
      </c>
      <c r="U453" s="34">
        <f t="shared" si="81"/>
        <v>0</v>
      </c>
      <c r="V453" s="34">
        <f t="shared" si="81"/>
        <v>0</v>
      </c>
      <c r="W453" s="34">
        <f t="shared" si="81"/>
        <v>0</v>
      </c>
      <c r="X453" s="67">
        <f t="shared" si="81"/>
        <v>19460.04851</v>
      </c>
      <c r="Y453" s="168" t="e">
        <f>X453/G447*100</f>
        <v>#DIV/0!</v>
      </c>
      <c r="Z453" s="158">
        <v>0</v>
      </c>
      <c r="AA453" s="171">
        <v>0</v>
      </c>
    </row>
    <row r="454" spans="1:27" ht="16.5" outlineLevel="6" thickBot="1">
      <c r="A454" s="87" t="s">
        <v>106</v>
      </c>
      <c r="B454" s="91">
        <v>953</v>
      </c>
      <c r="C454" s="92" t="s">
        <v>19</v>
      </c>
      <c r="D454" s="92" t="s">
        <v>366</v>
      </c>
      <c r="E454" s="92" t="s">
        <v>100</v>
      </c>
      <c r="F454" s="92"/>
      <c r="G454" s="158">
        <v>0</v>
      </c>
      <c r="H454" s="5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81"/>
      <c r="Y454" s="168"/>
      <c r="Z454" s="158">
        <v>0</v>
      </c>
      <c r="AA454" s="171">
        <v>0</v>
      </c>
    </row>
    <row r="455" spans="1:27" ht="32.25" outlineLevel="6" thickBot="1">
      <c r="A455" s="93" t="s">
        <v>164</v>
      </c>
      <c r="B455" s="89">
        <v>953</v>
      </c>
      <c r="C455" s="90" t="s">
        <v>19</v>
      </c>
      <c r="D455" s="90" t="s">
        <v>367</v>
      </c>
      <c r="E455" s="90" t="s">
        <v>5</v>
      </c>
      <c r="F455" s="90"/>
      <c r="G455" s="156">
        <f>G456</f>
        <v>56782.2426</v>
      </c>
      <c r="H455" s="5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81"/>
      <c r="Y455" s="168"/>
      <c r="Z455" s="156">
        <f>Z456</f>
        <v>32796.56762</v>
      </c>
      <c r="AA455" s="171">
        <f t="shared" si="69"/>
        <v>57.758493004642276</v>
      </c>
    </row>
    <row r="456" spans="1:27" ht="16.5" outlineLevel="6" thickBot="1">
      <c r="A456" s="5" t="s">
        <v>123</v>
      </c>
      <c r="B456" s="21">
        <v>953</v>
      </c>
      <c r="C456" s="6" t="s">
        <v>19</v>
      </c>
      <c r="D456" s="6" t="s">
        <v>367</v>
      </c>
      <c r="E456" s="6" t="s">
        <v>122</v>
      </c>
      <c r="F456" s="6"/>
      <c r="G456" s="157">
        <f>G457</f>
        <v>56782.2426</v>
      </c>
      <c r="H456" s="2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4"/>
      <c r="X456" s="64">
        <v>19460.04851</v>
      </c>
      <c r="Y456" s="168" t="e">
        <f>X456/G450*100</f>
        <v>#DIV/0!</v>
      </c>
      <c r="Z456" s="157">
        <f>Z457</f>
        <v>32796.56762</v>
      </c>
      <c r="AA456" s="171">
        <f t="shared" si="69"/>
        <v>57.758493004642276</v>
      </c>
    </row>
    <row r="457" spans="1:27" ht="48" outlineLevel="6" thickBot="1">
      <c r="A457" s="98" t="s">
        <v>215</v>
      </c>
      <c r="B457" s="91">
        <v>953</v>
      </c>
      <c r="C457" s="92" t="s">
        <v>19</v>
      </c>
      <c r="D457" s="92" t="s">
        <v>367</v>
      </c>
      <c r="E457" s="92" t="s">
        <v>89</v>
      </c>
      <c r="F457" s="92"/>
      <c r="G457" s="158">
        <v>56782.2426</v>
      </c>
      <c r="H457" s="5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4"/>
      <c r="Y457" s="168"/>
      <c r="Z457" s="158">
        <v>32796.56762</v>
      </c>
      <c r="AA457" s="171">
        <f t="shared" si="69"/>
        <v>57.758493004642276</v>
      </c>
    </row>
    <row r="458" spans="1:27" ht="32.25" outlineLevel="6" thickBot="1">
      <c r="A458" s="124" t="s">
        <v>211</v>
      </c>
      <c r="B458" s="89">
        <v>953</v>
      </c>
      <c r="C458" s="90" t="s">
        <v>19</v>
      </c>
      <c r="D458" s="90" t="s">
        <v>376</v>
      </c>
      <c r="E458" s="90" t="s">
        <v>5</v>
      </c>
      <c r="F458" s="90"/>
      <c r="G458" s="156">
        <f>G459</f>
        <v>4212.71598</v>
      </c>
      <c r="H458" s="31">
        <f aca="true" t="shared" si="82" ref="H458:X458">H459</f>
        <v>0</v>
      </c>
      <c r="I458" s="31">
        <f t="shared" si="82"/>
        <v>0</v>
      </c>
      <c r="J458" s="31">
        <f t="shared" si="82"/>
        <v>0</v>
      </c>
      <c r="K458" s="31">
        <f t="shared" si="82"/>
        <v>0</v>
      </c>
      <c r="L458" s="31">
        <f t="shared" si="82"/>
        <v>0</v>
      </c>
      <c r="M458" s="31">
        <f t="shared" si="82"/>
        <v>0</v>
      </c>
      <c r="N458" s="31">
        <f t="shared" si="82"/>
        <v>0</v>
      </c>
      <c r="O458" s="31">
        <f t="shared" si="82"/>
        <v>0</v>
      </c>
      <c r="P458" s="31">
        <f t="shared" si="82"/>
        <v>0</v>
      </c>
      <c r="Q458" s="31">
        <f t="shared" si="82"/>
        <v>0</v>
      </c>
      <c r="R458" s="31">
        <f t="shared" si="82"/>
        <v>0</v>
      </c>
      <c r="S458" s="31">
        <f t="shared" si="82"/>
        <v>0</v>
      </c>
      <c r="T458" s="31">
        <f t="shared" si="82"/>
        <v>0</v>
      </c>
      <c r="U458" s="31">
        <f t="shared" si="82"/>
        <v>0</v>
      </c>
      <c r="V458" s="31">
        <f t="shared" si="82"/>
        <v>0</v>
      </c>
      <c r="W458" s="31">
        <f t="shared" si="82"/>
        <v>0</v>
      </c>
      <c r="X458" s="31">
        <f t="shared" si="82"/>
        <v>0</v>
      </c>
      <c r="Y458" s="168">
        <v>0</v>
      </c>
      <c r="Z458" s="156">
        <f>Z459</f>
        <v>1242.43288</v>
      </c>
      <c r="AA458" s="171">
        <f t="shared" si="69"/>
        <v>29.492443494849613</v>
      </c>
    </row>
    <row r="459" spans="1:27" ht="16.5" outlineLevel="6" thickBot="1">
      <c r="A459" s="5" t="s">
        <v>123</v>
      </c>
      <c r="B459" s="21">
        <v>953</v>
      </c>
      <c r="C459" s="6" t="s">
        <v>19</v>
      </c>
      <c r="D459" s="6" t="s">
        <v>376</v>
      </c>
      <c r="E459" s="6" t="s">
        <v>122</v>
      </c>
      <c r="F459" s="6"/>
      <c r="G459" s="157">
        <f>G460</f>
        <v>4212.71598</v>
      </c>
      <c r="H459" s="34">
        <f aca="true" t="shared" si="83" ref="H459:X459">H462</f>
        <v>0</v>
      </c>
      <c r="I459" s="34">
        <f t="shared" si="83"/>
        <v>0</v>
      </c>
      <c r="J459" s="34">
        <f t="shared" si="83"/>
        <v>0</v>
      </c>
      <c r="K459" s="34">
        <f t="shared" si="83"/>
        <v>0</v>
      </c>
      <c r="L459" s="34">
        <f t="shared" si="83"/>
        <v>0</v>
      </c>
      <c r="M459" s="34">
        <f t="shared" si="83"/>
        <v>0</v>
      </c>
      <c r="N459" s="34">
        <f t="shared" si="83"/>
        <v>0</v>
      </c>
      <c r="O459" s="34">
        <f t="shared" si="83"/>
        <v>0</v>
      </c>
      <c r="P459" s="34">
        <f t="shared" si="83"/>
        <v>0</v>
      </c>
      <c r="Q459" s="34">
        <f t="shared" si="83"/>
        <v>0</v>
      </c>
      <c r="R459" s="34">
        <f t="shared" si="83"/>
        <v>0</v>
      </c>
      <c r="S459" s="34">
        <f t="shared" si="83"/>
        <v>0</v>
      </c>
      <c r="T459" s="34">
        <f t="shared" si="83"/>
        <v>0</v>
      </c>
      <c r="U459" s="34">
        <f t="shared" si="83"/>
        <v>0</v>
      </c>
      <c r="V459" s="34">
        <f t="shared" si="83"/>
        <v>0</v>
      </c>
      <c r="W459" s="34">
        <f t="shared" si="83"/>
        <v>0</v>
      </c>
      <c r="X459" s="34">
        <f t="shared" si="83"/>
        <v>0</v>
      </c>
      <c r="Y459" s="168">
        <v>0</v>
      </c>
      <c r="Z459" s="157">
        <f>Z460</f>
        <v>1242.43288</v>
      </c>
      <c r="AA459" s="171">
        <f t="shared" si="69"/>
        <v>29.492443494849613</v>
      </c>
    </row>
    <row r="460" spans="1:27" ht="16.5" outlineLevel="6" thickBot="1">
      <c r="A460" s="95" t="s">
        <v>87</v>
      </c>
      <c r="B460" s="91">
        <v>953</v>
      </c>
      <c r="C460" s="92" t="s">
        <v>19</v>
      </c>
      <c r="D460" s="92" t="s">
        <v>376</v>
      </c>
      <c r="E460" s="92" t="s">
        <v>88</v>
      </c>
      <c r="F460" s="92"/>
      <c r="G460" s="158">
        <v>4212.71598</v>
      </c>
      <c r="H460" s="5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54"/>
      <c r="Y460" s="168"/>
      <c r="Z460" s="158">
        <v>1242.43288</v>
      </c>
      <c r="AA460" s="171">
        <f t="shared" si="69"/>
        <v>29.492443494849613</v>
      </c>
    </row>
    <row r="461" spans="1:27" ht="16.5" outlineLevel="6" thickBot="1">
      <c r="A461" s="124" t="s">
        <v>265</v>
      </c>
      <c r="B461" s="89">
        <v>953</v>
      </c>
      <c r="C461" s="90" t="s">
        <v>19</v>
      </c>
      <c r="D461" s="90" t="s">
        <v>368</v>
      </c>
      <c r="E461" s="90" t="s">
        <v>5</v>
      </c>
      <c r="F461" s="90"/>
      <c r="G461" s="156">
        <f>G462</f>
        <v>0</v>
      </c>
      <c r="H461" s="5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54"/>
      <c r="Y461" s="168"/>
      <c r="Z461" s="156">
        <f>Z462</f>
        <v>0</v>
      </c>
      <c r="AA461" s="171">
        <v>0</v>
      </c>
    </row>
    <row r="462" spans="1:27" ht="16.5" outlineLevel="6" thickBot="1">
      <c r="A462" s="5" t="s">
        <v>123</v>
      </c>
      <c r="B462" s="21">
        <v>953</v>
      </c>
      <c r="C462" s="6" t="s">
        <v>19</v>
      </c>
      <c r="D462" s="6" t="s">
        <v>368</v>
      </c>
      <c r="E462" s="6" t="s">
        <v>122</v>
      </c>
      <c r="F462" s="6"/>
      <c r="G462" s="157">
        <f>G463</f>
        <v>0</v>
      </c>
      <c r="H462" s="5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4">
        <v>0</v>
      </c>
      <c r="Y462" s="168">
        <v>0</v>
      </c>
      <c r="Z462" s="157">
        <f>Z463</f>
        <v>0</v>
      </c>
      <c r="AA462" s="171">
        <v>0</v>
      </c>
    </row>
    <row r="463" spans="1:27" ht="16.5" outlineLevel="6" thickBot="1">
      <c r="A463" s="95" t="s">
        <v>87</v>
      </c>
      <c r="B463" s="91">
        <v>953</v>
      </c>
      <c r="C463" s="92" t="s">
        <v>19</v>
      </c>
      <c r="D463" s="92" t="s">
        <v>368</v>
      </c>
      <c r="E463" s="92" t="s">
        <v>88</v>
      </c>
      <c r="F463" s="92"/>
      <c r="G463" s="158">
        <v>0</v>
      </c>
      <c r="H463" s="31" t="e">
        <f>H470+#REF!+#REF!+H482+H500+#REF!</f>
        <v>#REF!</v>
      </c>
      <c r="I463" s="31" t="e">
        <f>I470+#REF!+#REF!+I482+I500+#REF!</f>
        <v>#REF!</v>
      </c>
      <c r="J463" s="31" t="e">
        <f>J470+#REF!+#REF!+J482+J500+#REF!</f>
        <v>#REF!</v>
      </c>
      <c r="K463" s="31" t="e">
        <f>K470+#REF!+#REF!+K482+K500+#REF!</f>
        <v>#REF!</v>
      </c>
      <c r="L463" s="31" t="e">
        <f>L470+#REF!+#REF!+L482+L500+#REF!</f>
        <v>#REF!</v>
      </c>
      <c r="M463" s="31" t="e">
        <f>M470+#REF!+#REF!+M482+M500+#REF!</f>
        <v>#REF!</v>
      </c>
      <c r="N463" s="31" t="e">
        <f>N470+#REF!+#REF!+N482+N500+#REF!</f>
        <v>#REF!</v>
      </c>
      <c r="O463" s="31" t="e">
        <f>O470+#REF!+#REF!+O482+O500+#REF!</f>
        <v>#REF!</v>
      </c>
      <c r="P463" s="31" t="e">
        <f>P470+#REF!+#REF!+P482+P500+#REF!</f>
        <v>#REF!</v>
      </c>
      <c r="Q463" s="31" t="e">
        <f>Q470+#REF!+#REF!+Q482+Q500+#REF!</f>
        <v>#REF!</v>
      </c>
      <c r="R463" s="31" t="e">
        <f>R470+#REF!+#REF!+R482+R500+#REF!</f>
        <v>#REF!</v>
      </c>
      <c r="S463" s="31" t="e">
        <f>S470+#REF!+#REF!+S482+S500+#REF!</f>
        <v>#REF!</v>
      </c>
      <c r="T463" s="31" t="e">
        <f>T470+#REF!+#REF!+T482+T500+#REF!</f>
        <v>#REF!</v>
      </c>
      <c r="U463" s="31" t="e">
        <f>U470+#REF!+#REF!+U482+U500+#REF!</f>
        <v>#REF!</v>
      </c>
      <c r="V463" s="31" t="e">
        <f>V470+#REF!+#REF!+V482+V500+#REF!</f>
        <v>#REF!</v>
      </c>
      <c r="W463" s="31" t="e">
        <f>W470+#REF!+#REF!+W482+W500+#REF!</f>
        <v>#REF!</v>
      </c>
      <c r="X463" s="68" t="e">
        <f>X470+#REF!+#REF!+X482+X500+#REF!</f>
        <v>#REF!</v>
      </c>
      <c r="Y463" s="168" t="e">
        <f>X463/G457*100</f>
        <v>#REF!</v>
      </c>
      <c r="Z463" s="158">
        <v>0</v>
      </c>
      <c r="AA463" s="171">
        <v>0</v>
      </c>
    </row>
    <row r="464" spans="1:27" ht="32.25" outlineLevel="6" thickBot="1">
      <c r="A464" s="136" t="s">
        <v>194</v>
      </c>
      <c r="B464" s="105">
        <v>953</v>
      </c>
      <c r="C464" s="90" t="s">
        <v>19</v>
      </c>
      <c r="D464" s="90" t="s">
        <v>369</v>
      </c>
      <c r="E464" s="90" t="s">
        <v>5</v>
      </c>
      <c r="F464" s="90"/>
      <c r="G464" s="156">
        <f>G465+G467</f>
        <v>5835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68"/>
      <c r="Y464" s="168"/>
      <c r="Z464" s="156">
        <f>Z465+Z467</f>
        <v>2930.001</v>
      </c>
      <c r="AA464" s="171">
        <f aca="true" t="shared" si="84" ref="AA464:AA523">Z464/G464*100</f>
        <v>50.214241645244215</v>
      </c>
    </row>
    <row r="465" spans="1:27" ht="32.25" outlineLevel="6" thickBot="1">
      <c r="A465" s="5" t="s">
        <v>101</v>
      </c>
      <c r="B465" s="21">
        <v>953</v>
      </c>
      <c r="C465" s="6" t="s">
        <v>19</v>
      </c>
      <c r="D465" s="6" t="s">
        <v>369</v>
      </c>
      <c r="E465" s="6" t="s">
        <v>95</v>
      </c>
      <c r="F465" s="6"/>
      <c r="G465" s="157">
        <f>G466</f>
        <v>0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68"/>
      <c r="Y465" s="168"/>
      <c r="Z465" s="157">
        <f>Z466</f>
        <v>0</v>
      </c>
      <c r="AA465" s="171">
        <v>0</v>
      </c>
    </row>
    <row r="466" spans="1:27" ht="32.25" outlineLevel="6" thickBot="1">
      <c r="A466" s="87" t="s">
        <v>103</v>
      </c>
      <c r="B466" s="91">
        <v>953</v>
      </c>
      <c r="C466" s="92" t="s">
        <v>19</v>
      </c>
      <c r="D466" s="92" t="s">
        <v>369</v>
      </c>
      <c r="E466" s="92" t="s">
        <v>97</v>
      </c>
      <c r="F466" s="92"/>
      <c r="G466" s="158">
        <v>0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68"/>
      <c r="Y466" s="168"/>
      <c r="Z466" s="158">
        <v>0</v>
      </c>
      <c r="AA466" s="171">
        <v>0</v>
      </c>
    </row>
    <row r="467" spans="1:27" ht="16.5" outlineLevel="6" thickBot="1">
      <c r="A467" s="5" t="s">
        <v>123</v>
      </c>
      <c r="B467" s="21">
        <v>953</v>
      </c>
      <c r="C467" s="6" t="s">
        <v>19</v>
      </c>
      <c r="D467" s="6" t="s">
        <v>369</v>
      </c>
      <c r="E467" s="6" t="s">
        <v>122</v>
      </c>
      <c r="F467" s="6"/>
      <c r="G467" s="157">
        <f>G468</f>
        <v>5835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68"/>
      <c r="Y467" s="168"/>
      <c r="Z467" s="157">
        <f>Z468</f>
        <v>2930.001</v>
      </c>
      <c r="AA467" s="171">
        <f t="shared" si="84"/>
        <v>50.214241645244215</v>
      </c>
    </row>
    <row r="468" spans="1:27" ht="48" outlineLevel="6" thickBot="1">
      <c r="A468" s="98" t="s">
        <v>215</v>
      </c>
      <c r="B468" s="91">
        <v>953</v>
      </c>
      <c r="C468" s="92" t="s">
        <v>19</v>
      </c>
      <c r="D468" s="92" t="s">
        <v>369</v>
      </c>
      <c r="E468" s="92" t="s">
        <v>89</v>
      </c>
      <c r="F468" s="92"/>
      <c r="G468" s="158">
        <v>5835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68"/>
      <c r="Y468" s="168"/>
      <c r="Z468" s="158">
        <v>2930.001</v>
      </c>
      <c r="AA468" s="171">
        <f t="shared" si="84"/>
        <v>50.214241645244215</v>
      </c>
    </row>
    <row r="469" spans="1:27" ht="63.75" outlineLevel="6" thickBot="1">
      <c r="A469" s="137" t="s">
        <v>195</v>
      </c>
      <c r="B469" s="139">
        <v>953</v>
      </c>
      <c r="C469" s="106" t="s">
        <v>19</v>
      </c>
      <c r="D469" s="106" t="s">
        <v>370</v>
      </c>
      <c r="E469" s="106" t="s">
        <v>5</v>
      </c>
      <c r="F469" s="106"/>
      <c r="G469" s="160">
        <f>G470+G472+G475</f>
        <v>237145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68"/>
      <c r="Y469" s="168"/>
      <c r="Z469" s="160">
        <f>Z470+Z472+Z475</f>
        <v>144391.69326</v>
      </c>
      <c r="AA469" s="171">
        <f t="shared" si="84"/>
        <v>60.88751323451896</v>
      </c>
    </row>
    <row r="470" spans="1:27" ht="34.5" customHeight="1" outlineLevel="6" thickBot="1">
      <c r="A470" s="5" t="s">
        <v>114</v>
      </c>
      <c r="B470" s="21">
        <v>953</v>
      </c>
      <c r="C470" s="6" t="s">
        <v>19</v>
      </c>
      <c r="D470" s="6" t="s">
        <v>370</v>
      </c>
      <c r="E470" s="6" t="s">
        <v>113</v>
      </c>
      <c r="F470" s="6"/>
      <c r="G470" s="157">
        <f>G471</f>
        <v>0</v>
      </c>
      <c r="H470" s="32">
        <f aca="true" t="shared" si="85" ref="H470:X470">H478</f>
        <v>0</v>
      </c>
      <c r="I470" s="32">
        <f t="shared" si="85"/>
        <v>0</v>
      </c>
      <c r="J470" s="32">
        <f t="shared" si="85"/>
        <v>0</v>
      </c>
      <c r="K470" s="32">
        <f t="shared" si="85"/>
        <v>0</v>
      </c>
      <c r="L470" s="32">
        <f t="shared" si="85"/>
        <v>0</v>
      </c>
      <c r="M470" s="32">
        <f t="shared" si="85"/>
        <v>0</v>
      </c>
      <c r="N470" s="32">
        <f t="shared" si="85"/>
        <v>0</v>
      </c>
      <c r="O470" s="32">
        <f t="shared" si="85"/>
        <v>0</v>
      </c>
      <c r="P470" s="32">
        <f t="shared" si="85"/>
        <v>0</v>
      </c>
      <c r="Q470" s="32">
        <f t="shared" si="85"/>
        <v>0</v>
      </c>
      <c r="R470" s="32">
        <f t="shared" si="85"/>
        <v>0</v>
      </c>
      <c r="S470" s="32">
        <f t="shared" si="85"/>
        <v>0</v>
      </c>
      <c r="T470" s="32">
        <f t="shared" si="85"/>
        <v>0</v>
      </c>
      <c r="U470" s="32">
        <f t="shared" si="85"/>
        <v>0</v>
      </c>
      <c r="V470" s="32">
        <f t="shared" si="85"/>
        <v>0</v>
      </c>
      <c r="W470" s="32">
        <f t="shared" si="85"/>
        <v>0</v>
      </c>
      <c r="X470" s="69">
        <f t="shared" si="85"/>
        <v>2744.868</v>
      </c>
      <c r="Y470" s="168">
        <f>X470/G464*100</f>
        <v>47.041439588688945</v>
      </c>
      <c r="Z470" s="157">
        <f>Z471</f>
        <v>0</v>
      </c>
      <c r="AA470" s="171">
        <v>0</v>
      </c>
    </row>
    <row r="471" spans="1:27" ht="34.5" customHeight="1" outlineLevel="6" thickBot="1">
      <c r="A471" s="87" t="s">
        <v>271</v>
      </c>
      <c r="B471" s="91">
        <v>953</v>
      </c>
      <c r="C471" s="92" t="s">
        <v>19</v>
      </c>
      <c r="D471" s="92" t="s">
        <v>370</v>
      </c>
      <c r="E471" s="92" t="s">
        <v>115</v>
      </c>
      <c r="F471" s="92"/>
      <c r="G471" s="158">
        <v>0</v>
      </c>
      <c r="H471" s="82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4"/>
      <c r="Y471" s="168"/>
      <c r="Z471" s="158">
        <v>0</v>
      </c>
      <c r="AA471" s="171">
        <v>0</v>
      </c>
    </row>
    <row r="472" spans="1:27" ht="35.25" customHeight="1" outlineLevel="6" thickBot="1">
      <c r="A472" s="5" t="s">
        <v>101</v>
      </c>
      <c r="B472" s="21">
        <v>953</v>
      </c>
      <c r="C472" s="6" t="s">
        <v>19</v>
      </c>
      <c r="D472" s="6" t="s">
        <v>370</v>
      </c>
      <c r="E472" s="6" t="s">
        <v>95</v>
      </c>
      <c r="F472" s="6"/>
      <c r="G472" s="157">
        <f>G474+G473</f>
        <v>0</v>
      </c>
      <c r="H472" s="82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4"/>
      <c r="Y472" s="168"/>
      <c r="Z472" s="157">
        <f>Z474+Z473</f>
        <v>0</v>
      </c>
      <c r="AA472" s="171">
        <v>0</v>
      </c>
    </row>
    <row r="473" spans="1:27" ht="21" customHeight="1" outlineLevel="6" thickBot="1">
      <c r="A473" s="87" t="s">
        <v>102</v>
      </c>
      <c r="B473" s="91">
        <v>953</v>
      </c>
      <c r="C473" s="92" t="s">
        <v>19</v>
      </c>
      <c r="D473" s="92" t="s">
        <v>370</v>
      </c>
      <c r="E473" s="92" t="s">
        <v>96</v>
      </c>
      <c r="F473" s="92"/>
      <c r="G473" s="158">
        <v>0</v>
      </c>
      <c r="H473" s="82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4"/>
      <c r="Y473" s="168"/>
      <c r="Z473" s="158">
        <v>0</v>
      </c>
      <c r="AA473" s="171">
        <v>0</v>
      </c>
    </row>
    <row r="474" spans="1:27" ht="48.75" customHeight="1" outlineLevel="6" thickBot="1">
      <c r="A474" s="87" t="s">
        <v>103</v>
      </c>
      <c r="B474" s="91">
        <v>953</v>
      </c>
      <c r="C474" s="92" t="s">
        <v>19</v>
      </c>
      <c r="D474" s="92" t="s">
        <v>370</v>
      </c>
      <c r="E474" s="92" t="s">
        <v>97</v>
      </c>
      <c r="F474" s="92"/>
      <c r="G474" s="158">
        <v>0</v>
      </c>
      <c r="H474" s="82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4"/>
      <c r="Y474" s="168"/>
      <c r="Z474" s="158">
        <v>0</v>
      </c>
      <c r="AA474" s="171">
        <v>0</v>
      </c>
    </row>
    <row r="475" spans="1:27" ht="23.25" customHeight="1" outlineLevel="6" thickBot="1">
      <c r="A475" s="5" t="s">
        <v>123</v>
      </c>
      <c r="B475" s="21">
        <v>953</v>
      </c>
      <c r="C475" s="6" t="s">
        <v>19</v>
      </c>
      <c r="D475" s="6" t="s">
        <v>370</v>
      </c>
      <c r="E475" s="6" t="s">
        <v>122</v>
      </c>
      <c r="F475" s="6"/>
      <c r="G475" s="157">
        <f>G476</f>
        <v>237145</v>
      </c>
      <c r="H475" s="82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4"/>
      <c r="Y475" s="168"/>
      <c r="Z475" s="157">
        <f>Z476</f>
        <v>144391.69326</v>
      </c>
      <c r="AA475" s="171">
        <f t="shared" si="84"/>
        <v>60.88751323451896</v>
      </c>
    </row>
    <row r="476" spans="1:27" ht="18.75" customHeight="1" outlineLevel="6" thickBot="1">
      <c r="A476" s="98" t="s">
        <v>215</v>
      </c>
      <c r="B476" s="91">
        <v>953</v>
      </c>
      <c r="C476" s="92" t="s">
        <v>19</v>
      </c>
      <c r="D476" s="92" t="s">
        <v>370</v>
      </c>
      <c r="E476" s="92" t="s">
        <v>89</v>
      </c>
      <c r="F476" s="92"/>
      <c r="G476" s="158">
        <v>237145</v>
      </c>
      <c r="H476" s="82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4"/>
      <c r="Y476" s="168"/>
      <c r="Z476" s="158">
        <v>144391.69326</v>
      </c>
      <c r="AA476" s="171">
        <f t="shared" si="84"/>
        <v>60.88751323451896</v>
      </c>
    </row>
    <row r="477" spans="1:27" ht="19.5" customHeight="1" outlineLevel="6" thickBot="1">
      <c r="A477" s="113" t="s">
        <v>219</v>
      </c>
      <c r="B477" s="89">
        <v>953</v>
      </c>
      <c r="C477" s="90" t="s">
        <v>19</v>
      </c>
      <c r="D477" s="90" t="s">
        <v>371</v>
      </c>
      <c r="E477" s="90" t="s">
        <v>5</v>
      </c>
      <c r="F477" s="90"/>
      <c r="G477" s="156">
        <f>G478+G480</f>
        <v>0</v>
      </c>
      <c r="H477" s="82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4"/>
      <c r="Y477" s="168"/>
      <c r="Z477" s="156">
        <f>Z478+Z480</f>
        <v>0</v>
      </c>
      <c r="AA477" s="171">
        <v>0</v>
      </c>
    </row>
    <row r="478" spans="1:27" ht="20.25" customHeight="1" outlineLevel="6" thickBot="1">
      <c r="A478" s="5" t="s">
        <v>101</v>
      </c>
      <c r="B478" s="21">
        <v>953</v>
      </c>
      <c r="C478" s="6" t="s">
        <v>19</v>
      </c>
      <c r="D478" s="6" t="s">
        <v>371</v>
      </c>
      <c r="E478" s="6" t="s">
        <v>95</v>
      </c>
      <c r="F478" s="6"/>
      <c r="G478" s="157">
        <f>G479</f>
        <v>0</v>
      </c>
      <c r="H478" s="5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4">
        <v>2744.868</v>
      </c>
      <c r="Y478" s="168" t="e">
        <f>X478/G472*100</f>
        <v>#DIV/0!</v>
      </c>
      <c r="Z478" s="157">
        <f>Z479</f>
        <v>0</v>
      </c>
      <c r="AA478" s="171">
        <v>0</v>
      </c>
    </row>
    <row r="479" spans="1:27" ht="32.25" outlineLevel="6" thickBot="1">
      <c r="A479" s="87" t="s">
        <v>103</v>
      </c>
      <c r="B479" s="91">
        <v>953</v>
      </c>
      <c r="C479" s="92" t="s">
        <v>19</v>
      </c>
      <c r="D479" s="92" t="s">
        <v>371</v>
      </c>
      <c r="E479" s="92" t="s">
        <v>97</v>
      </c>
      <c r="F479" s="92"/>
      <c r="G479" s="158">
        <v>0</v>
      </c>
      <c r="H479" s="5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4"/>
      <c r="Y479" s="168"/>
      <c r="Z479" s="158">
        <v>0</v>
      </c>
      <c r="AA479" s="171">
        <v>0</v>
      </c>
    </row>
    <row r="480" spans="1:27" ht="16.5" outlineLevel="6" thickBot="1">
      <c r="A480" s="5" t="s">
        <v>123</v>
      </c>
      <c r="B480" s="21">
        <v>953</v>
      </c>
      <c r="C480" s="6" t="s">
        <v>19</v>
      </c>
      <c r="D480" s="6" t="s">
        <v>371</v>
      </c>
      <c r="E480" s="6" t="s">
        <v>122</v>
      </c>
      <c r="F480" s="6"/>
      <c r="G480" s="157">
        <f>G481</f>
        <v>0</v>
      </c>
      <c r="H480" s="5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4"/>
      <c r="Y480" s="168"/>
      <c r="Z480" s="157">
        <f>Z481</f>
        <v>0</v>
      </c>
      <c r="AA480" s="171">
        <v>0</v>
      </c>
    </row>
    <row r="481" spans="1:27" ht="48" outlineLevel="6" thickBot="1">
      <c r="A481" s="98" t="s">
        <v>215</v>
      </c>
      <c r="B481" s="91">
        <v>953</v>
      </c>
      <c r="C481" s="92" t="s">
        <v>19</v>
      </c>
      <c r="D481" s="92" t="s">
        <v>371</v>
      </c>
      <c r="E481" s="92" t="s">
        <v>89</v>
      </c>
      <c r="F481" s="92"/>
      <c r="G481" s="158">
        <v>0</v>
      </c>
      <c r="H481" s="5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4"/>
      <c r="Y481" s="168"/>
      <c r="Z481" s="158">
        <v>0</v>
      </c>
      <c r="AA481" s="171">
        <v>0</v>
      </c>
    </row>
    <row r="482" spans="1:27" ht="32.25" outlineLevel="6" thickBot="1">
      <c r="A482" s="13" t="s">
        <v>196</v>
      </c>
      <c r="B482" s="20">
        <v>953</v>
      </c>
      <c r="C482" s="9" t="s">
        <v>19</v>
      </c>
      <c r="D482" s="9" t="s">
        <v>372</v>
      </c>
      <c r="E482" s="9" t="s">
        <v>5</v>
      </c>
      <c r="F482" s="9"/>
      <c r="G482" s="154">
        <f>G483</f>
        <v>18003.87226</v>
      </c>
      <c r="H482" s="32">
        <f aca="true" t="shared" si="86" ref="H482:X482">H488</f>
        <v>0</v>
      </c>
      <c r="I482" s="32">
        <f t="shared" si="86"/>
        <v>0</v>
      </c>
      <c r="J482" s="32">
        <f t="shared" si="86"/>
        <v>0</v>
      </c>
      <c r="K482" s="32">
        <f t="shared" si="86"/>
        <v>0</v>
      </c>
      <c r="L482" s="32">
        <f t="shared" si="86"/>
        <v>0</v>
      </c>
      <c r="M482" s="32">
        <f t="shared" si="86"/>
        <v>0</v>
      </c>
      <c r="N482" s="32">
        <f t="shared" si="86"/>
        <v>0</v>
      </c>
      <c r="O482" s="32">
        <f t="shared" si="86"/>
        <v>0</v>
      </c>
      <c r="P482" s="32">
        <f t="shared" si="86"/>
        <v>0</v>
      </c>
      <c r="Q482" s="32">
        <f t="shared" si="86"/>
        <v>0</v>
      </c>
      <c r="R482" s="32">
        <f t="shared" si="86"/>
        <v>0</v>
      </c>
      <c r="S482" s="32">
        <f t="shared" si="86"/>
        <v>0</v>
      </c>
      <c r="T482" s="32">
        <f t="shared" si="86"/>
        <v>0</v>
      </c>
      <c r="U482" s="32">
        <f t="shared" si="86"/>
        <v>0</v>
      </c>
      <c r="V482" s="32">
        <f t="shared" si="86"/>
        <v>0</v>
      </c>
      <c r="W482" s="32">
        <f t="shared" si="86"/>
        <v>0</v>
      </c>
      <c r="X482" s="66">
        <f t="shared" si="86"/>
        <v>3215.05065</v>
      </c>
      <c r="Y482" s="168">
        <f>X482/G476*100</f>
        <v>1.355731999409644</v>
      </c>
      <c r="Z482" s="154">
        <f>Z483</f>
        <v>10545.53615</v>
      </c>
      <c r="AA482" s="171">
        <f t="shared" si="84"/>
        <v>58.573711242272495</v>
      </c>
    </row>
    <row r="483" spans="1:27" ht="32.25" outlineLevel="6" thickBot="1">
      <c r="A483" s="93" t="s">
        <v>197</v>
      </c>
      <c r="B483" s="89">
        <v>953</v>
      </c>
      <c r="C483" s="90" t="s">
        <v>19</v>
      </c>
      <c r="D483" s="90" t="s">
        <v>373</v>
      </c>
      <c r="E483" s="90" t="s">
        <v>5</v>
      </c>
      <c r="F483" s="90"/>
      <c r="G483" s="156">
        <f>G484</f>
        <v>18003.87226</v>
      </c>
      <c r="H483" s="82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151"/>
      <c r="Y483" s="168"/>
      <c r="Z483" s="156">
        <f>Z484</f>
        <v>10545.53615</v>
      </c>
      <c r="AA483" s="171">
        <f t="shared" si="84"/>
        <v>58.573711242272495</v>
      </c>
    </row>
    <row r="484" spans="1:27" ht="16.5" outlineLevel="6" thickBot="1">
      <c r="A484" s="5" t="s">
        <v>123</v>
      </c>
      <c r="B484" s="21">
        <v>953</v>
      </c>
      <c r="C484" s="6" t="s">
        <v>19</v>
      </c>
      <c r="D484" s="6" t="s">
        <v>373</v>
      </c>
      <c r="E484" s="6" t="s">
        <v>122</v>
      </c>
      <c r="F484" s="6"/>
      <c r="G484" s="157">
        <f>G485+G486</f>
        <v>18003.87226</v>
      </c>
      <c r="H484" s="82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151"/>
      <c r="Y484" s="168"/>
      <c r="Z484" s="157">
        <f>Z485+Z486</f>
        <v>10545.53615</v>
      </c>
      <c r="AA484" s="171">
        <f t="shared" si="84"/>
        <v>58.573711242272495</v>
      </c>
    </row>
    <row r="485" spans="1:27" ht="48" outlineLevel="6" thickBot="1">
      <c r="A485" s="98" t="s">
        <v>215</v>
      </c>
      <c r="B485" s="91">
        <v>953</v>
      </c>
      <c r="C485" s="92" t="s">
        <v>19</v>
      </c>
      <c r="D485" s="92" t="s">
        <v>373</v>
      </c>
      <c r="E485" s="92" t="s">
        <v>89</v>
      </c>
      <c r="F485" s="92"/>
      <c r="G485" s="158">
        <v>17745.9774</v>
      </c>
      <c r="H485" s="82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151"/>
      <c r="Y485" s="168"/>
      <c r="Z485" s="158">
        <v>10477.53615</v>
      </c>
      <c r="AA485" s="171">
        <f t="shared" si="84"/>
        <v>59.04175303412704</v>
      </c>
    </row>
    <row r="486" spans="1:27" ht="16.5" outlineLevel="6" thickBot="1">
      <c r="A486" s="95" t="s">
        <v>87</v>
      </c>
      <c r="B486" s="91">
        <v>953</v>
      </c>
      <c r="C486" s="92" t="s">
        <v>19</v>
      </c>
      <c r="D486" s="92" t="s">
        <v>387</v>
      </c>
      <c r="E486" s="92" t="s">
        <v>88</v>
      </c>
      <c r="F486" s="92"/>
      <c r="G486" s="158">
        <v>257.89486</v>
      </c>
      <c r="H486" s="82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151"/>
      <c r="Y486" s="168"/>
      <c r="Z486" s="158">
        <v>68</v>
      </c>
      <c r="AA486" s="171">
        <f t="shared" si="84"/>
        <v>26.367334347028088</v>
      </c>
    </row>
    <row r="487" spans="1:27" ht="32.25" outlineLevel="6" thickBot="1">
      <c r="A487" s="134" t="s">
        <v>252</v>
      </c>
      <c r="B487" s="20">
        <v>953</v>
      </c>
      <c r="C487" s="9" t="s">
        <v>19</v>
      </c>
      <c r="D487" s="9" t="s">
        <v>362</v>
      </c>
      <c r="E487" s="9" t="s">
        <v>5</v>
      </c>
      <c r="F487" s="9"/>
      <c r="G487" s="10">
        <f>G491+G488</f>
        <v>87.92009</v>
      </c>
      <c r="H487" s="82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151"/>
      <c r="Y487" s="168"/>
      <c r="Z487" s="10">
        <f>Z491+Z488</f>
        <v>0</v>
      </c>
      <c r="AA487" s="171">
        <f t="shared" si="84"/>
        <v>0</v>
      </c>
    </row>
    <row r="488" spans="1:27" ht="32.25" outlineLevel="6" thickBot="1">
      <c r="A488" s="124" t="s">
        <v>262</v>
      </c>
      <c r="B488" s="89">
        <v>953</v>
      </c>
      <c r="C488" s="90" t="s">
        <v>19</v>
      </c>
      <c r="D488" s="90" t="s">
        <v>374</v>
      </c>
      <c r="E488" s="90" t="s">
        <v>5</v>
      </c>
      <c r="F488" s="90"/>
      <c r="G488" s="156">
        <f>G489</f>
        <v>87.92009</v>
      </c>
      <c r="H488" s="26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44"/>
      <c r="X488" s="64">
        <v>3215.05065</v>
      </c>
      <c r="Y488" s="168">
        <f>X488/G482*100</f>
        <v>17.85755088444512</v>
      </c>
      <c r="Z488" s="156">
        <f>Z489</f>
        <v>0</v>
      </c>
      <c r="AA488" s="171">
        <f t="shared" si="84"/>
        <v>0</v>
      </c>
    </row>
    <row r="489" spans="1:27" ht="16.5" outlineLevel="6" thickBot="1">
      <c r="A489" s="5" t="s">
        <v>123</v>
      </c>
      <c r="B489" s="21">
        <v>953</v>
      </c>
      <c r="C489" s="6" t="s">
        <v>19</v>
      </c>
      <c r="D489" s="6" t="s">
        <v>374</v>
      </c>
      <c r="E489" s="6" t="s">
        <v>122</v>
      </c>
      <c r="F489" s="6"/>
      <c r="G489" s="157">
        <f>G490</f>
        <v>87.92009</v>
      </c>
      <c r="H489" s="5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4"/>
      <c r="Y489" s="168"/>
      <c r="Z489" s="157">
        <f>Z490</f>
        <v>0</v>
      </c>
      <c r="AA489" s="171">
        <f t="shared" si="84"/>
        <v>0</v>
      </c>
    </row>
    <row r="490" spans="1:27" ht="16.5" outlineLevel="6" thickBot="1">
      <c r="A490" s="95" t="s">
        <v>87</v>
      </c>
      <c r="B490" s="91">
        <v>953</v>
      </c>
      <c r="C490" s="92" t="s">
        <v>19</v>
      </c>
      <c r="D490" s="92" t="s">
        <v>374</v>
      </c>
      <c r="E490" s="92" t="s">
        <v>88</v>
      </c>
      <c r="F490" s="92"/>
      <c r="G490" s="158">
        <v>87.92009</v>
      </c>
      <c r="H490" s="5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4"/>
      <c r="Y490" s="168"/>
      <c r="Z490" s="158">
        <v>0</v>
      </c>
      <c r="AA490" s="171">
        <f t="shared" si="84"/>
        <v>0</v>
      </c>
    </row>
    <row r="491" spans="1:27" ht="32.25" outlineLevel="6" thickBot="1">
      <c r="A491" s="124" t="s">
        <v>227</v>
      </c>
      <c r="B491" s="89">
        <v>953</v>
      </c>
      <c r="C491" s="90" t="s">
        <v>19</v>
      </c>
      <c r="D491" s="90" t="s">
        <v>375</v>
      </c>
      <c r="E491" s="90" t="s">
        <v>5</v>
      </c>
      <c r="F491" s="90"/>
      <c r="G491" s="16">
        <f>G492</f>
        <v>0</v>
      </c>
      <c r="H491" s="5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4"/>
      <c r="Y491" s="168"/>
      <c r="Z491" s="16">
        <f>Z492</f>
        <v>0</v>
      </c>
      <c r="AA491" s="171">
        <v>0</v>
      </c>
    </row>
    <row r="492" spans="1:27" ht="16.5" outlineLevel="6" thickBot="1">
      <c r="A492" s="5" t="s">
        <v>123</v>
      </c>
      <c r="B492" s="21">
        <v>953</v>
      </c>
      <c r="C492" s="6" t="s">
        <v>19</v>
      </c>
      <c r="D492" s="6" t="s">
        <v>375</v>
      </c>
      <c r="E492" s="6" t="s">
        <v>122</v>
      </c>
      <c r="F492" s="6"/>
      <c r="G492" s="7">
        <f>G493</f>
        <v>0</v>
      </c>
      <c r="H492" s="5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4"/>
      <c r="Y492" s="168"/>
      <c r="Z492" s="7">
        <f>Z493</f>
        <v>0</v>
      </c>
      <c r="AA492" s="171">
        <v>0</v>
      </c>
    </row>
    <row r="493" spans="1:27" ht="16.5" outlineLevel="6" thickBot="1">
      <c r="A493" s="95" t="s">
        <v>87</v>
      </c>
      <c r="B493" s="91">
        <v>953</v>
      </c>
      <c r="C493" s="92" t="s">
        <v>19</v>
      </c>
      <c r="D493" s="92" t="s">
        <v>375</v>
      </c>
      <c r="E493" s="92" t="s">
        <v>88</v>
      </c>
      <c r="F493" s="92"/>
      <c r="G493" s="97">
        <v>0</v>
      </c>
      <c r="H493" s="5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4"/>
      <c r="Y493" s="168"/>
      <c r="Z493" s="97">
        <v>0</v>
      </c>
      <c r="AA493" s="171">
        <v>0</v>
      </c>
    </row>
    <row r="494" spans="1:27" ht="16.5" outlineLevel="6" thickBot="1">
      <c r="A494" s="123" t="s">
        <v>198</v>
      </c>
      <c r="B494" s="18">
        <v>953</v>
      </c>
      <c r="C494" s="39" t="s">
        <v>20</v>
      </c>
      <c r="D494" s="39" t="s">
        <v>275</v>
      </c>
      <c r="E494" s="39" t="s">
        <v>5</v>
      </c>
      <c r="F494" s="39"/>
      <c r="G494" s="159">
        <f>G495</f>
        <v>4144</v>
      </c>
      <c r="H494" s="5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4"/>
      <c r="Y494" s="168"/>
      <c r="Z494" s="159">
        <f>Z495</f>
        <v>2622.79289</v>
      </c>
      <c r="AA494" s="171">
        <f t="shared" si="84"/>
        <v>63.29133421814672</v>
      </c>
    </row>
    <row r="495" spans="1:27" ht="16.5" outlineLevel="6" thickBot="1">
      <c r="A495" s="8" t="s">
        <v>253</v>
      </c>
      <c r="B495" s="19">
        <v>953</v>
      </c>
      <c r="C495" s="9" t="s">
        <v>20</v>
      </c>
      <c r="D495" s="9" t="s">
        <v>357</v>
      </c>
      <c r="E495" s="9" t="s">
        <v>5</v>
      </c>
      <c r="F495" s="9"/>
      <c r="G495" s="154">
        <f>G496+G508</f>
        <v>4144</v>
      </c>
      <c r="H495" s="5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4"/>
      <c r="Y495" s="168"/>
      <c r="Z495" s="154">
        <f>Z496+Z508</f>
        <v>2622.79289</v>
      </c>
      <c r="AA495" s="171">
        <f t="shared" si="84"/>
        <v>63.29133421814672</v>
      </c>
    </row>
    <row r="496" spans="1:27" ht="16.5" outlineLevel="6" thickBot="1">
      <c r="A496" s="101" t="s">
        <v>137</v>
      </c>
      <c r="B496" s="131">
        <v>953</v>
      </c>
      <c r="C496" s="90" t="s">
        <v>20</v>
      </c>
      <c r="D496" s="90" t="s">
        <v>365</v>
      </c>
      <c r="E496" s="90" t="s">
        <v>5</v>
      </c>
      <c r="F496" s="90"/>
      <c r="G496" s="156">
        <f>G497+G500+G503</f>
        <v>3775</v>
      </c>
      <c r="H496" s="5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4"/>
      <c r="Y496" s="168"/>
      <c r="Z496" s="156">
        <f>Z497+Z500+Z503</f>
        <v>2613.0078900000003</v>
      </c>
      <c r="AA496" s="171">
        <f t="shared" si="84"/>
        <v>69.21875205298014</v>
      </c>
    </row>
    <row r="497" spans="1:27" ht="48" outlineLevel="6" thickBot="1">
      <c r="A497" s="101" t="s">
        <v>199</v>
      </c>
      <c r="B497" s="131">
        <v>953</v>
      </c>
      <c r="C497" s="90" t="s">
        <v>20</v>
      </c>
      <c r="D497" s="90" t="s">
        <v>377</v>
      </c>
      <c r="E497" s="90" t="s">
        <v>5</v>
      </c>
      <c r="F497" s="90"/>
      <c r="G497" s="156">
        <f>G498</f>
        <v>0</v>
      </c>
      <c r="H497" s="5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4"/>
      <c r="Y497" s="168"/>
      <c r="Z497" s="156">
        <f>Z498</f>
        <v>0</v>
      </c>
      <c r="AA497" s="171">
        <v>0</v>
      </c>
    </row>
    <row r="498" spans="1:27" ht="32.25" outlineLevel="6" thickBot="1">
      <c r="A498" s="5" t="s">
        <v>101</v>
      </c>
      <c r="B498" s="21">
        <v>953</v>
      </c>
      <c r="C498" s="6" t="s">
        <v>20</v>
      </c>
      <c r="D498" s="6" t="s">
        <v>377</v>
      </c>
      <c r="E498" s="6" t="s">
        <v>95</v>
      </c>
      <c r="F498" s="6"/>
      <c r="G498" s="157">
        <f>G499</f>
        <v>0</v>
      </c>
      <c r="H498" s="5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4"/>
      <c r="Y498" s="168"/>
      <c r="Z498" s="157">
        <f>Z499</f>
        <v>0</v>
      </c>
      <c r="AA498" s="171">
        <v>0</v>
      </c>
    </row>
    <row r="499" spans="1:27" ht="32.25" outlineLevel="6" thickBot="1">
      <c r="A499" s="87" t="s">
        <v>103</v>
      </c>
      <c r="B499" s="91">
        <v>953</v>
      </c>
      <c r="C499" s="92" t="s">
        <v>20</v>
      </c>
      <c r="D499" s="92" t="s">
        <v>377</v>
      </c>
      <c r="E499" s="92" t="s">
        <v>97</v>
      </c>
      <c r="F499" s="92"/>
      <c r="G499" s="158">
        <v>0</v>
      </c>
      <c r="H499" s="5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4"/>
      <c r="Y499" s="168"/>
      <c r="Z499" s="158">
        <v>0</v>
      </c>
      <c r="AA499" s="171">
        <v>0</v>
      </c>
    </row>
    <row r="500" spans="1:27" ht="48" outlineLevel="6" thickBot="1">
      <c r="A500" s="101" t="s">
        <v>200</v>
      </c>
      <c r="B500" s="131">
        <v>953</v>
      </c>
      <c r="C500" s="90" t="s">
        <v>20</v>
      </c>
      <c r="D500" s="90" t="s">
        <v>378</v>
      </c>
      <c r="E500" s="90" t="s">
        <v>5</v>
      </c>
      <c r="F500" s="90"/>
      <c r="G500" s="156">
        <f>G501</f>
        <v>700</v>
      </c>
      <c r="H500" s="32">
        <f aca="true" t="shared" si="87" ref="H500:X500">H501</f>
        <v>0</v>
      </c>
      <c r="I500" s="32">
        <f t="shared" si="87"/>
        <v>0</v>
      </c>
      <c r="J500" s="32">
        <f t="shared" si="87"/>
        <v>0</v>
      </c>
      <c r="K500" s="32">
        <f t="shared" si="87"/>
        <v>0</v>
      </c>
      <c r="L500" s="32">
        <f t="shared" si="87"/>
        <v>0</v>
      </c>
      <c r="M500" s="32">
        <f t="shared" si="87"/>
        <v>0</v>
      </c>
      <c r="N500" s="32">
        <f t="shared" si="87"/>
        <v>0</v>
      </c>
      <c r="O500" s="32">
        <f t="shared" si="87"/>
        <v>0</v>
      </c>
      <c r="P500" s="32">
        <f t="shared" si="87"/>
        <v>0</v>
      </c>
      <c r="Q500" s="32">
        <f t="shared" si="87"/>
        <v>0</v>
      </c>
      <c r="R500" s="32">
        <f t="shared" si="87"/>
        <v>0</v>
      </c>
      <c r="S500" s="32">
        <f t="shared" si="87"/>
        <v>0</v>
      </c>
      <c r="T500" s="32">
        <f t="shared" si="87"/>
        <v>0</v>
      </c>
      <c r="U500" s="32">
        <f t="shared" si="87"/>
        <v>0</v>
      </c>
      <c r="V500" s="32">
        <f t="shared" si="87"/>
        <v>0</v>
      </c>
      <c r="W500" s="32">
        <f t="shared" si="87"/>
        <v>0</v>
      </c>
      <c r="X500" s="66">
        <f t="shared" si="87"/>
        <v>82757.514</v>
      </c>
      <c r="Y500" s="168">
        <f>X500/G494*100</f>
        <v>1997.0442567567566</v>
      </c>
      <c r="Z500" s="156">
        <f>Z501</f>
        <v>96.4</v>
      </c>
      <c r="AA500" s="171">
        <f t="shared" si="84"/>
        <v>13.771428571428574</v>
      </c>
    </row>
    <row r="501" spans="1:27" ht="21.75" customHeight="1" outlineLevel="6" thickBot="1">
      <c r="A501" s="5" t="s">
        <v>123</v>
      </c>
      <c r="B501" s="21">
        <v>953</v>
      </c>
      <c r="C501" s="6" t="s">
        <v>20</v>
      </c>
      <c r="D501" s="6" t="s">
        <v>378</v>
      </c>
      <c r="E501" s="6" t="s">
        <v>122</v>
      </c>
      <c r="F501" s="6"/>
      <c r="G501" s="157">
        <f>G502</f>
        <v>700</v>
      </c>
      <c r="H501" s="26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44"/>
      <c r="X501" s="64">
        <v>82757.514</v>
      </c>
      <c r="Y501" s="168">
        <f>X501/G495*100</f>
        <v>1997.0442567567566</v>
      </c>
      <c r="Z501" s="157">
        <f>Z502</f>
        <v>96.4</v>
      </c>
      <c r="AA501" s="171">
        <f t="shared" si="84"/>
        <v>13.771428571428574</v>
      </c>
    </row>
    <row r="502" spans="1:27" ht="48" outlineLevel="6" thickBot="1">
      <c r="A502" s="95" t="s">
        <v>215</v>
      </c>
      <c r="B502" s="133">
        <v>953</v>
      </c>
      <c r="C502" s="92" t="s">
        <v>20</v>
      </c>
      <c r="D502" s="92" t="s">
        <v>378</v>
      </c>
      <c r="E502" s="92" t="s">
        <v>89</v>
      </c>
      <c r="F502" s="92"/>
      <c r="G502" s="158">
        <v>700</v>
      </c>
      <c r="H502" s="5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4"/>
      <c r="Y502" s="168"/>
      <c r="Z502" s="158">
        <v>96.4</v>
      </c>
      <c r="AA502" s="171">
        <f t="shared" si="84"/>
        <v>13.771428571428574</v>
      </c>
    </row>
    <row r="503" spans="1:27" ht="16.5" outlineLevel="6" thickBot="1">
      <c r="A503" s="113" t="s">
        <v>201</v>
      </c>
      <c r="B503" s="89">
        <v>953</v>
      </c>
      <c r="C503" s="106" t="s">
        <v>20</v>
      </c>
      <c r="D503" s="106" t="s">
        <v>379</v>
      </c>
      <c r="E503" s="106" t="s">
        <v>5</v>
      </c>
      <c r="F503" s="106"/>
      <c r="G503" s="160">
        <f>G504+G507</f>
        <v>3075</v>
      </c>
      <c r="H503" s="5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4"/>
      <c r="Y503" s="168"/>
      <c r="Z503" s="160">
        <f>Z504+Z507</f>
        <v>2516.60789</v>
      </c>
      <c r="AA503" s="171">
        <f t="shared" si="84"/>
        <v>81.84090699186993</v>
      </c>
    </row>
    <row r="504" spans="1:27" ht="32.25" outlineLevel="6" thickBot="1">
      <c r="A504" s="5" t="s">
        <v>101</v>
      </c>
      <c r="B504" s="21">
        <v>953</v>
      </c>
      <c r="C504" s="6" t="s">
        <v>20</v>
      </c>
      <c r="D504" s="6" t="s">
        <v>379</v>
      </c>
      <c r="E504" s="6" t="s">
        <v>95</v>
      </c>
      <c r="F504" s="6"/>
      <c r="G504" s="157">
        <f>G505</f>
        <v>0</v>
      </c>
      <c r="H504" s="5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4"/>
      <c r="Y504" s="168"/>
      <c r="Z504" s="157">
        <f>Z505</f>
        <v>0</v>
      </c>
      <c r="AA504" s="171">
        <v>0</v>
      </c>
    </row>
    <row r="505" spans="1:27" ht="32.25" outlineLevel="6" thickBot="1">
      <c r="A505" s="87" t="s">
        <v>103</v>
      </c>
      <c r="B505" s="91">
        <v>953</v>
      </c>
      <c r="C505" s="92" t="s">
        <v>20</v>
      </c>
      <c r="D505" s="92" t="s">
        <v>379</v>
      </c>
      <c r="E505" s="92" t="s">
        <v>97</v>
      </c>
      <c r="F505" s="92"/>
      <c r="G505" s="158">
        <v>0</v>
      </c>
      <c r="H505" s="5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4"/>
      <c r="Y505" s="168"/>
      <c r="Z505" s="158">
        <v>0</v>
      </c>
      <c r="AA505" s="171">
        <v>0</v>
      </c>
    </row>
    <row r="506" spans="1:27" ht="16.5" outlineLevel="6" thickBot="1">
      <c r="A506" s="5" t="s">
        <v>123</v>
      </c>
      <c r="B506" s="21">
        <v>953</v>
      </c>
      <c r="C506" s="6" t="s">
        <v>20</v>
      </c>
      <c r="D506" s="6" t="s">
        <v>379</v>
      </c>
      <c r="E506" s="6" t="s">
        <v>122</v>
      </c>
      <c r="F506" s="6"/>
      <c r="G506" s="157">
        <f>G507</f>
        <v>3075</v>
      </c>
      <c r="H506" s="5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4"/>
      <c r="Y506" s="168"/>
      <c r="Z506" s="157">
        <f>Z507</f>
        <v>2516.60789</v>
      </c>
      <c r="AA506" s="171">
        <f t="shared" si="84"/>
        <v>81.84090699186993</v>
      </c>
    </row>
    <row r="507" spans="1:27" ht="48" outlineLevel="6" thickBot="1">
      <c r="A507" s="98" t="s">
        <v>215</v>
      </c>
      <c r="B507" s="91">
        <v>953</v>
      </c>
      <c r="C507" s="92" t="s">
        <v>20</v>
      </c>
      <c r="D507" s="92" t="s">
        <v>379</v>
      </c>
      <c r="E507" s="92" t="s">
        <v>89</v>
      </c>
      <c r="F507" s="92"/>
      <c r="G507" s="158">
        <v>3075</v>
      </c>
      <c r="H507" s="5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4"/>
      <c r="Y507" s="168"/>
      <c r="Z507" s="158">
        <v>2516.60789</v>
      </c>
      <c r="AA507" s="171">
        <f t="shared" si="84"/>
        <v>81.84090699186993</v>
      </c>
    </row>
    <row r="508" spans="1:27" ht="32.25" outlineLevel="6" thickBot="1">
      <c r="A508" s="149" t="s">
        <v>202</v>
      </c>
      <c r="B508" s="89">
        <v>953</v>
      </c>
      <c r="C508" s="90" t="s">
        <v>20</v>
      </c>
      <c r="D508" s="90" t="s">
        <v>380</v>
      </c>
      <c r="E508" s="90" t="s">
        <v>5</v>
      </c>
      <c r="F508" s="90"/>
      <c r="G508" s="156">
        <f>G509</f>
        <v>369</v>
      </c>
      <c r="H508" s="5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4"/>
      <c r="Y508" s="168"/>
      <c r="Z508" s="156">
        <f>Z509</f>
        <v>9.785</v>
      </c>
      <c r="AA508" s="171">
        <f t="shared" si="84"/>
        <v>2.651761517615176</v>
      </c>
    </row>
    <row r="509" spans="1:27" ht="32.25" outlineLevel="6" thickBot="1">
      <c r="A509" s="5" t="s">
        <v>127</v>
      </c>
      <c r="B509" s="21">
        <v>953</v>
      </c>
      <c r="C509" s="6" t="s">
        <v>20</v>
      </c>
      <c r="D509" s="6" t="s">
        <v>381</v>
      </c>
      <c r="E509" s="6" t="s">
        <v>125</v>
      </c>
      <c r="F509" s="6"/>
      <c r="G509" s="157">
        <f>G510</f>
        <v>369</v>
      </c>
      <c r="H509" s="5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4"/>
      <c r="Y509" s="168"/>
      <c r="Z509" s="157">
        <f>Z510</f>
        <v>9.785</v>
      </c>
      <c r="AA509" s="171">
        <f t="shared" si="84"/>
        <v>2.651761517615176</v>
      </c>
    </row>
    <row r="510" spans="1:27" ht="32.25" outlineLevel="6" thickBot="1">
      <c r="A510" s="87" t="s">
        <v>128</v>
      </c>
      <c r="B510" s="91">
        <v>953</v>
      </c>
      <c r="C510" s="92" t="s">
        <v>20</v>
      </c>
      <c r="D510" s="92" t="s">
        <v>381</v>
      </c>
      <c r="E510" s="92" t="s">
        <v>126</v>
      </c>
      <c r="F510" s="92"/>
      <c r="G510" s="158">
        <v>369</v>
      </c>
      <c r="H510" s="5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4"/>
      <c r="Y510" s="168"/>
      <c r="Z510" s="158">
        <v>9.785</v>
      </c>
      <c r="AA510" s="171">
        <f t="shared" si="84"/>
        <v>2.651761517615176</v>
      </c>
    </row>
    <row r="511" spans="1:27" ht="16.5" outlineLevel="6" thickBot="1">
      <c r="A511" s="123" t="s">
        <v>34</v>
      </c>
      <c r="B511" s="18">
        <v>953</v>
      </c>
      <c r="C511" s="39" t="s">
        <v>13</v>
      </c>
      <c r="D511" s="39" t="s">
        <v>275</v>
      </c>
      <c r="E511" s="39" t="s">
        <v>5</v>
      </c>
      <c r="F511" s="39"/>
      <c r="G511" s="159">
        <f>G516+G512</f>
        <v>12859.805440000002</v>
      </c>
      <c r="H511" s="5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4"/>
      <c r="Y511" s="168"/>
      <c r="Z511" s="159">
        <f>Z516+Z512</f>
        <v>5273.094929999999</v>
      </c>
      <c r="AA511" s="171">
        <f t="shared" si="84"/>
        <v>41.00446896030177</v>
      </c>
    </row>
    <row r="512" spans="1:27" ht="32.25" outlineLevel="6" thickBot="1">
      <c r="A512" s="111" t="s">
        <v>138</v>
      </c>
      <c r="B512" s="19">
        <v>953</v>
      </c>
      <c r="C512" s="9" t="s">
        <v>13</v>
      </c>
      <c r="D512" s="9" t="s">
        <v>276</v>
      </c>
      <c r="E512" s="9" t="s">
        <v>5</v>
      </c>
      <c r="F512" s="39"/>
      <c r="G512" s="154">
        <f>G513</f>
        <v>29.58244</v>
      </c>
      <c r="H512" s="5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4"/>
      <c r="Y512" s="168"/>
      <c r="Z512" s="154">
        <f>Z513</f>
        <v>17.84621</v>
      </c>
      <c r="AA512" s="171">
        <f t="shared" si="84"/>
        <v>60.327038608039096</v>
      </c>
    </row>
    <row r="513" spans="1:27" ht="32.25" outlineLevel="6" thickBot="1">
      <c r="A513" s="111" t="s">
        <v>139</v>
      </c>
      <c r="B513" s="19">
        <v>953</v>
      </c>
      <c r="C513" s="11" t="s">
        <v>13</v>
      </c>
      <c r="D513" s="11" t="s">
        <v>277</v>
      </c>
      <c r="E513" s="11" t="s">
        <v>5</v>
      </c>
      <c r="F513" s="39"/>
      <c r="G513" s="154">
        <f>G514</f>
        <v>29.58244</v>
      </c>
      <c r="H513" s="5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4"/>
      <c r="Y513" s="168"/>
      <c r="Z513" s="154">
        <f>Z514</f>
        <v>17.84621</v>
      </c>
      <c r="AA513" s="171">
        <f t="shared" si="84"/>
        <v>60.327038608039096</v>
      </c>
    </row>
    <row r="514" spans="1:27" ht="16.5" outlineLevel="6" thickBot="1">
      <c r="A514" s="93" t="s">
        <v>144</v>
      </c>
      <c r="B514" s="89">
        <v>953</v>
      </c>
      <c r="C514" s="90" t="s">
        <v>13</v>
      </c>
      <c r="D514" s="90" t="s">
        <v>282</v>
      </c>
      <c r="E514" s="90" t="s">
        <v>5</v>
      </c>
      <c r="F514" s="90"/>
      <c r="G514" s="144">
        <f>G515</f>
        <v>29.58244</v>
      </c>
      <c r="H514" s="5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4"/>
      <c r="Y514" s="168"/>
      <c r="Z514" s="144">
        <f>Z515</f>
        <v>17.84621</v>
      </c>
      <c r="AA514" s="171">
        <f t="shared" si="84"/>
        <v>60.327038608039096</v>
      </c>
    </row>
    <row r="515" spans="1:27" ht="16.5" outlineLevel="6" thickBot="1">
      <c r="A515" s="5" t="s">
        <v>392</v>
      </c>
      <c r="B515" s="21">
        <v>953</v>
      </c>
      <c r="C515" s="6" t="s">
        <v>13</v>
      </c>
      <c r="D515" s="6" t="s">
        <v>282</v>
      </c>
      <c r="E515" s="6" t="s">
        <v>391</v>
      </c>
      <c r="F515" s="6"/>
      <c r="G515" s="148">
        <v>29.58244</v>
      </c>
      <c r="H515" s="5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4"/>
      <c r="Y515" s="168"/>
      <c r="Z515" s="148">
        <v>17.84621</v>
      </c>
      <c r="AA515" s="171">
        <f t="shared" si="84"/>
        <v>60.327038608039096</v>
      </c>
    </row>
    <row r="516" spans="1:27" ht="16.5" outlineLevel="6" thickBot="1">
      <c r="A516" s="79" t="s">
        <v>251</v>
      </c>
      <c r="B516" s="19">
        <v>953</v>
      </c>
      <c r="C516" s="11" t="s">
        <v>13</v>
      </c>
      <c r="D516" s="11" t="s">
        <v>357</v>
      </c>
      <c r="E516" s="11" t="s">
        <v>5</v>
      </c>
      <c r="F516" s="11"/>
      <c r="G516" s="155">
        <f>G517</f>
        <v>12830.223000000002</v>
      </c>
      <c r="H516" s="5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4"/>
      <c r="Y516" s="168"/>
      <c r="Z516" s="155">
        <f>Z517</f>
        <v>5255.24872</v>
      </c>
      <c r="AA516" s="171">
        <f t="shared" si="84"/>
        <v>40.959917220456724</v>
      </c>
    </row>
    <row r="517" spans="1:27" ht="32.25" outlineLevel="6" thickBot="1">
      <c r="A517" s="79" t="s">
        <v>202</v>
      </c>
      <c r="B517" s="19">
        <v>953</v>
      </c>
      <c r="C517" s="11" t="s">
        <v>13</v>
      </c>
      <c r="D517" s="11" t="s">
        <v>382</v>
      </c>
      <c r="E517" s="11" t="s">
        <v>5</v>
      </c>
      <c r="F517" s="11"/>
      <c r="G517" s="155">
        <f>G518</f>
        <v>12830.223000000002</v>
      </c>
      <c r="H517" s="5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4"/>
      <c r="Y517" s="168"/>
      <c r="Z517" s="155">
        <f>Z518</f>
        <v>5255.24872</v>
      </c>
      <c r="AA517" s="171">
        <f t="shared" si="84"/>
        <v>40.959917220456724</v>
      </c>
    </row>
    <row r="518" spans="1:27" ht="32.25" outlineLevel="6" thickBot="1">
      <c r="A518" s="93" t="s">
        <v>145</v>
      </c>
      <c r="B518" s="89">
        <v>953</v>
      </c>
      <c r="C518" s="90" t="s">
        <v>13</v>
      </c>
      <c r="D518" s="90" t="s">
        <v>383</v>
      </c>
      <c r="E518" s="90" t="s">
        <v>5</v>
      </c>
      <c r="F518" s="90"/>
      <c r="G518" s="156">
        <f>G519+G523+G526</f>
        <v>12830.223000000002</v>
      </c>
      <c r="H518" s="5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4"/>
      <c r="Y518" s="168"/>
      <c r="Z518" s="156">
        <f>Z519+Z523+Z526</f>
        <v>5255.24872</v>
      </c>
      <c r="AA518" s="171">
        <f t="shared" si="84"/>
        <v>40.959917220456724</v>
      </c>
    </row>
    <row r="519" spans="1:27" ht="16.5" outlineLevel="6" thickBot="1">
      <c r="A519" s="5" t="s">
        <v>114</v>
      </c>
      <c r="B519" s="21">
        <v>953</v>
      </c>
      <c r="C519" s="6" t="s">
        <v>13</v>
      </c>
      <c r="D519" s="6" t="s">
        <v>383</v>
      </c>
      <c r="E519" s="6" t="s">
        <v>113</v>
      </c>
      <c r="F519" s="6"/>
      <c r="G519" s="157">
        <f>G520+G521+G522</f>
        <v>11122.400000000001</v>
      </c>
      <c r="H519" s="5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4"/>
      <c r="Y519" s="168"/>
      <c r="Z519" s="157">
        <f>Z520+Z521+Z522</f>
        <v>4767.06844</v>
      </c>
      <c r="AA519" s="171">
        <f t="shared" si="84"/>
        <v>42.860070128749186</v>
      </c>
    </row>
    <row r="520" spans="1:27" ht="16.5" outlineLevel="6" thickBot="1">
      <c r="A520" s="87" t="s">
        <v>271</v>
      </c>
      <c r="B520" s="91">
        <v>953</v>
      </c>
      <c r="C520" s="92" t="s">
        <v>13</v>
      </c>
      <c r="D520" s="92" t="s">
        <v>383</v>
      </c>
      <c r="E520" s="92" t="s">
        <v>115</v>
      </c>
      <c r="F520" s="92"/>
      <c r="G520" s="158">
        <v>8567.7</v>
      </c>
      <c r="H520" s="5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4"/>
      <c r="Y520" s="168"/>
      <c r="Z520" s="158">
        <v>3632.10447</v>
      </c>
      <c r="AA520" s="171">
        <f t="shared" si="84"/>
        <v>42.39299310199937</v>
      </c>
    </row>
    <row r="521" spans="1:27" ht="32.25" outlineLevel="6" thickBot="1">
      <c r="A521" s="87" t="s">
        <v>273</v>
      </c>
      <c r="B521" s="91">
        <v>953</v>
      </c>
      <c r="C521" s="92" t="s">
        <v>13</v>
      </c>
      <c r="D521" s="92" t="s">
        <v>383</v>
      </c>
      <c r="E521" s="92" t="s">
        <v>116</v>
      </c>
      <c r="F521" s="92"/>
      <c r="G521" s="158">
        <v>0</v>
      </c>
      <c r="H521" s="5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4"/>
      <c r="Y521" s="168"/>
      <c r="Z521" s="158">
        <v>0</v>
      </c>
      <c r="AA521" s="171">
        <v>0</v>
      </c>
    </row>
    <row r="522" spans="1:27" ht="48" outlineLevel="6" thickBot="1">
      <c r="A522" s="87" t="s">
        <v>269</v>
      </c>
      <c r="B522" s="91">
        <v>953</v>
      </c>
      <c r="C522" s="92" t="s">
        <v>13</v>
      </c>
      <c r="D522" s="92" t="s">
        <v>383</v>
      </c>
      <c r="E522" s="92" t="s">
        <v>270</v>
      </c>
      <c r="F522" s="92"/>
      <c r="G522" s="158">
        <v>2554.7</v>
      </c>
      <c r="H522" s="5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4"/>
      <c r="Y522" s="168"/>
      <c r="Z522" s="158">
        <v>1134.96397</v>
      </c>
      <c r="AA522" s="171">
        <f t="shared" si="84"/>
        <v>44.42650683054762</v>
      </c>
    </row>
    <row r="523" spans="1:27" ht="32.25" outlineLevel="6" thickBot="1">
      <c r="A523" s="5" t="s">
        <v>101</v>
      </c>
      <c r="B523" s="21">
        <v>953</v>
      </c>
      <c r="C523" s="6" t="s">
        <v>13</v>
      </c>
      <c r="D523" s="6" t="s">
        <v>383</v>
      </c>
      <c r="E523" s="6" t="s">
        <v>95</v>
      </c>
      <c r="F523" s="6"/>
      <c r="G523" s="157">
        <f>G524+G525</f>
        <v>1619.823</v>
      </c>
      <c r="H523" s="5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4"/>
      <c r="Y523" s="168"/>
      <c r="Z523" s="157">
        <f>Z524+Z525</f>
        <v>462.16012</v>
      </c>
      <c r="AA523" s="171">
        <f t="shared" si="84"/>
        <v>28.531519801854895</v>
      </c>
    </row>
    <row r="524" spans="1:27" ht="32.25" outlineLevel="6" thickBot="1">
      <c r="A524" s="87" t="s">
        <v>102</v>
      </c>
      <c r="B524" s="91">
        <v>953</v>
      </c>
      <c r="C524" s="92" t="s">
        <v>13</v>
      </c>
      <c r="D524" s="92" t="s">
        <v>383</v>
      </c>
      <c r="E524" s="92" t="s">
        <v>96</v>
      </c>
      <c r="F524" s="92"/>
      <c r="G524" s="158">
        <v>0</v>
      </c>
      <c r="H524" s="5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4"/>
      <c r="Y524" s="168"/>
      <c r="Z524" s="158">
        <v>0</v>
      </c>
      <c r="AA524" s="171">
        <v>0</v>
      </c>
    </row>
    <row r="525" spans="1:27" ht="19.5" customHeight="1" outlineLevel="6" thickBot="1">
      <c r="A525" s="87" t="s">
        <v>103</v>
      </c>
      <c r="B525" s="91">
        <v>953</v>
      </c>
      <c r="C525" s="92" t="s">
        <v>13</v>
      </c>
      <c r="D525" s="92" t="s">
        <v>383</v>
      </c>
      <c r="E525" s="92" t="s">
        <v>97</v>
      </c>
      <c r="F525" s="92"/>
      <c r="G525" s="158">
        <v>1619.823</v>
      </c>
      <c r="H525" s="5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74"/>
      <c r="Y525" s="168"/>
      <c r="Z525" s="158">
        <v>462.16012</v>
      </c>
      <c r="AA525" s="171">
        <f aca="true" t="shared" si="88" ref="AA525:AA541">Z525/G525*100</f>
        <v>28.531519801854895</v>
      </c>
    </row>
    <row r="526" spans="1:27" ht="16.5" outlineLevel="6" thickBot="1">
      <c r="A526" s="5" t="s">
        <v>104</v>
      </c>
      <c r="B526" s="21">
        <v>953</v>
      </c>
      <c r="C526" s="6" t="s">
        <v>13</v>
      </c>
      <c r="D526" s="6" t="s">
        <v>383</v>
      </c>
      <c r="E526" s="6" t="s">
        <v>98</v>
      </c>
      <c r="F526" s="6"/>
      <c r="G526" s="157">
        <f>G527+G528</f>
        <v>88</v>
      </c>
      <c r="H526" s="5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4"/>
      <c r="Y526" s="168"/>
      <c r="Z526" s="157">
        <f>Z527+Z528</f>
        <v>26.02016</v>
      </c>
      <c r="AA526" s="171">
        <f t="shared" si="88"/>
        <v>29.568363636363635</v>
      </c>
    </row>
    <row r="527" spans="1:27" ht="32.25" outlineLevel="6" thickBot="1">
      <c r="A527" s="87" t="s">
        <v>105</v>
      </c>
      <c r="B527" s="91">
        <v>953</v>
      </c>
      <c r="C527" s="92" t="s">
        <v>13</v>
      </c>
      <c r="D527" s="92" t="s">
        <v>383</v>
      </c>
      <c r="E527" s="92" t="s">
        <v>99</v>
      </c>
      <c r="F527" s="92"/>
      <c r="G527" s="158">
        <v>3</v>
      </c>
      <c r="H527" s="31">
        <f aca="true" t="shared" si="89" ref="H527:X527">H529+H545</f>
        <v>0</v>
      </c>
      <c r="I527" s="31">
        <f t="shared" si="89"/>
        <v>0</v>
      </c>
      <c r="J527" s="31">
        <f t="shared" si="89"/>
        <v>0</v>
      </c>
      <c r="K527" s="31">
        <f t="shared" si="89"/>
        <v>0</v>
      </c>
      <c r="L527" s="31">
        <f t="shared" si="89"/>
        <v>0</v>
      </c>
      <c r="M527" s="31">
        <f t="shared" si="89"/>
        <v>0</v>
      </c>
      <c r="N527" s="31">
        <f t="shared" si="89"/>
        <v>0</v>
      </c>
      <c r="O527" s="31">
        <f t="shared" si="89"/>
        <v>0</v>
      </c>
      <c r="P527" s="31">
        <f t="shared" si="89"/>
        <v>0</v>
      </c>
      <c r="Q527" s="31">
        <f t="shared" si="89"/>
        <v>0</v>
      </c>
      <c r="R527" s="31">
        <f t="shared" si="89"/>
        <v>0</v>
      </c>
      <c r="S527" s="31">
        <f t="shared" si="89"/>
        <v>0</v>
      </c>
      <c r="T527" s="31">
        <f t="shared" si="89"/>
        <v>0</v>
      </c>
      <c r="U527" s="31">
        <f t="shared" si="89"/>
        <v>0</v>
      </c>
      <c r="V527" s="31">
        <f t="shared" si="89"/>
        <v>0</v>
      </c>
      <c r="W527" s="31">
        <f t="shared" si="89"/>
        <v>0</v>
      </c>
      <c r="X527" s="65">
        <f t="shared" si="89"/>
        <v>12003.04085</v>
      </c>
      <c r="Y527" s="168" t="e">
        <f>X527/G521*100</f>
        <v>#DIV/0!</v>
      </c>
      <c r="Z527" s="158">
        <v>0</v>
      </c>
      <c r="AA527" s="171">
        <f t="shared" si="88"/>
        <v>0</v>
      </c>
    </row>
    <row r="528" spans="1:27" ht="16.5" outlineLevel="6" thickBot="1">
      <c r="A528" s="87" t="s">
        <v>106</v>
      </c>
      <c r="B528" s="91">
        <v>953</v>
      </c>
      <c r="C528" s="92" t="s">
        <v>13</v>
      </c>
      <c r="D528" s="92" t="s">
        <v>383</v>
      </c>
      <c r="E528" s="92" t="s">
        <v>100</v>
      </c>
      <c r="F528" s="92"/>
      <c r="G528" s="158">
        <v>85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65"/>
      <c r="Y528" s="168"/>
      <c r="Z528" s="158">
        <v>26.02016</v>
      </c>
      <c r="AA528" s="171">
        <f t="shared" si="88"/>
        <v>30.611952941176472</v>
      </c>
    </row>
    <row r="529" spans="1:27" ht="19.5" outlineLevel="6" thickBot="1">
      <c r="A529" s="107" t="s">
        <v>44</v>
      </c>
      <c r="B529" s="18">
        <v>953</v>
      </c>
      <c r="C529" s="14" t="s">
        <v>43</v>
      </c>
      <c r="D529" s="39" t="s">
        <v>275</v>
      </c>
      <c r="E529" s="14" t="s">
        <v>5</v>
      </c>
      <c r="F529" s="14"/>
      <c r="G529" s="153">
        <f>G536+G530</f>
        <v>3299</v>
      </c>
      <c r="H529" s="32">
        <f aca="true" t="shared" si="90" ref="H529:X529">H535</f>
        <v>0</v>
      </c>
      <c r="I529" s="32">
        <f t="shared" si="90"/>
        <v>0</v>
      </c>
      <c r="J529" s="32">
        <f t="shared" si="90"/>
        <v>0</v>
      </c>
      <c r="K529" s="32">
        <f t="shared" si="90"/>
        <v>0</v>
      </c>
      <c r="L529" s="32">
        <f t="shared" si="90"/>
        <v>0</v>
      </c>
      <c r="M529" s="32">
        <f t="shared" si="90"/>
        <v>0</v>
      </c>
      <c r="N529" s="32">
        <f t="shared" si="90"/>
        <v>0</v>
      </c>
      <c r="O529" s="32">
        <f t="shared" si="90"/>
        <v>0</v>
      </c>
      <c r="P529" s="32">
        <f t="shared" si="90"/>
        <v>0</v>
      </c>
      <c r="Q529" s="32">
        <f t="shared" si="90"/>
        <v>0</v>
      </c>
      <c r="R529" s="32">
        <f t="shared" si="90"/>
        <v>0</v>
      </c>
      <c r="S529" s="32">
        <f t="shared" si="90"/>
        <v>0</v>
      </c>
      <c r="T529" s="32">
        <f t="shared" si="90"/>
        <v>0</v>
      </c>
      <c r="U529" s="32">
        <f t="shared" si="90"/>
        <v>0</v>
      </c>
      <c r="V529" s="32">
        <f t="shared" si="90"/>
        <v>0</v>
      </c>
      <c r="W529" s="32">
        <f t="shared" si="90"/>
        <v>0</v>
      </c>
      <c r="X529" s="66">
        <f t="shared" si="90"/>
        <v>12003.04085</v>
      </c>
      <c r="Y529" s="168">
        <f>X529/G523*100</f>
        <v>741.0094096700689</v>
      </c>
      <c r="Z529" s="153">
        <f>Z536+Z530</f>
        <v>1778.84908</v>
      </c>
      <c r="AA529" s="171">
        <f t="shared" si="88"/>
        <v>53.92085722946347</v>
      </c>
    </row>
    <row r="530" spans="1:27" ht="19.5" outlineLevel="6" thickBot="1">
      <c r="A530" s="123" t="s">
        <v>37</v>
      </c>
      <c r="B530" s="18">
        <v>953</v>
      </c>
      <c r="C530" s="14" t="s">
        <v>16</v>
      </c>
      <c r="D530" s="39" t="s">
        <v>275</v>
      </c>
      <c r="E530" s="14" t="s">
        <v>5</v>
      </c>
      <c r="F530" s="14"/>
      <c r="G530" s="153">
        <f>G531</f>
        <v>30</v>
      </c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66"/>
      <c r="Y530" s="168"/>
      <c r="Z530" s="153">
        <f>Z531</f>
        <v>0</v>
      </c>
      <c r="AA530" s="171">
        <f t="shared" si="88"/>
        <v>0</v>
      </c>
    </row>
    <row r="531" spans="1:27" ht="32.25" outlineLevel="6" thickBot="1">
      <c r="A531" s="111" t="s">
        <v>138</v>
      </c>
      <c r="B531" s="19">
        <v>953</v>
      </c>
      <c r="C531" s="9" t="s">
        <v>16</v>
      </c>
      <c r="D531" s="9" t="s">
        <v>276</v>
      </c>
      <c r="E531" s="9" t="s">
        <v>5</v>
      </c>
      <c r="F531" s="9"/>
      <c r="G531" s="154">
        <f>G532</f>
        <v>30</v>
      </c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66"/>
      <c r="Y531" s="168"/>
      <c r="Z531" s="154">
        <f>Z532</f>
        <v>0</v>
      </c>
      <c r="AA531" s="171">
        <f t="shared" si="88"/>
        <v>0</v>
      </c>
    </row>
    <row r="532" spans="1:27" ht="63.75" outlineLevel="6" thickBot="1">
      <c r="A532" s="113" t="s">
        <v>203</v>
      </c>
      <c r="B532" s="89">
        <v>953</v>
      </c>
      <c r="C532" s="90" t="s">
        <v>16</v>
      </c>
      <c r="D532" s="90" t="s">
        <v>401</v>
      </c>
      <c r="E532" s="90" t="s">
        <v>5</v>
      </c>
      <c r="F532" s="90"/>
      <c r="G532" s="156">
        <f>G533</f>
        <v>30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66"/>
      <c r="Y532" s="168"/>
      <c r="Z532" s="156">
        <f>Z533</f>
        <v>0</v>
      </c>
      <c r="AA532" s="171">
        <f t="shared" si="88"/>
        <v>0</v>
      </c>
    </row>
    <row r="533" spans="1:27" ht="32.25" outlineLevel="6" thickBot="1">
      <c r="A533" s="5" t="s">
        <v>127</v>
      </c>
      <c r="B533" s="21">
        <v>953</v>
      </c>
      <c r="C533" s="6" t="s">
        <v>16</v>
      </c>
      <c r="D533" s="6" t="s">
        <v>401</v>
      </c>
      <c r="E533" s="6" t="s">
        <v>402</v>
      </c>
      <c r="F533" s="6"/>
      <c r="G533" s="157">
        <f>G534</f>
        <v>30</v>
      </c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66"/>
      <c r="Y533" s="168"/>
      <c r="Z533" s="157">
        <f>Z534</f>
        <v>0</v>
      </c>
      <c r="AA533" s="171">
        <f t="shared" si="88"/>
        <v>0</v>
      </c>
    </row>
    <row r="534" spans="1:27" ht="32.25" outlineLevel="6" thickBot="1">
      <c r="A534" s="87" t="s">
        <v>128</v>
      </c>
      <c r="B534" s="91">
        <v>953</v>
      </c>
      <c r="C534" s="92" t="s">
        <v>16</v>
      </c>
      <c r="D534" s="92" t="s">
        <v>401</v>
      </c>
      <c r="E534" s="92" t="s">
        <v>402</v>
      </c>
      <c r="F534" s="92"/>
      <c r="G534" s="158">
        <v>30</v>
      </c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66"/>
      <c r="Y534" s="168"/>
      <c r="Z534" s="158">
        <v>0</v>
      </c>
      <c r="AA534" s="171">
        <f t="shared" si="88"/>
        <v>0</v>
      </c>
    </row>
    <row r="535" spans="1:27" ht="16.5" outlineLevel="6" thickBot="1">
      <c r="A535" s="123" t="s">
        <v>40</v>
      </c>
      <c r="B535" s="18">
        <v>953</v>
      </c>
      <c r="C535" s="39" t="s">
        <v>21</v>
      </c>
      <c r="D535" s="39" t="s">
        <v>275</v>
      </c>
      <c r="E535" s="39" t="s">
        <v>5</v>
      </c>
      <c r="F535" s="39"/>
      <c r="G535" s="159">
        <f>G536</f>
        <v>3269</v>
      </c>
      <c r="H535" s="34">
        <f aca="true" t="shared" si="91" ref="H535:X535">H536</f>
        <v>0</v>
      </c>
      <c r="I535" s="34">
        <f t="shared" si="91"/>
        <v>0</v>
      </c>
      <c r="J535" s="34">
        <f t="shared" si="91"/>
        <v>0</v>
      </c>
      <c r="K535" s="34">
        <f t="shared" si="91"/>
        <v>0</v>
      </c>
      <c r="L535" s="34">
        <f t="shared" si="91"/>
        <v>0</v>
      </c>
      <c r="M535" s="34">
        <f t="shared" si="91"/>
        <v>0</v>
      </c>
      <c r="N535" s="34">
        <f t="shared" si="91"/>
        <v>0</v>
      </c>
      <c r="O535" s="34">
        <f t="shared" si="91"/>
        <v>0</v>
      </c>
      <c r="P535" s="34">
        <f t="shared" si="91"/>
        <v>0</v>
      </c>
      <c r="Q535" s="34">
        <f t="shared" si="91"/>
        <v>0</v>
      </c>
      <c r="R535" s="34">
        <f t="shared" si="91"/>
        <v>0</v>
      </c>
      <c r="S535" s="34">
        <f t="shared" si="91"/>
        <v>0</v>
      </c>
      <c r="T535" s="34">
        <f t="shared" si="91"/>
        <v>0</v>
      </c>
      <c r="U535" s="34">
        <f t="shared" si="91"/>
        <v>0</v>
      </c>
      <c r="V535" s="34">
        <f t="shared" si="91"/>
        <v>0</v>
      </c>
      <c r="W535" s="34">
        <f t="shared" si="91"/>
        <v>0</v>
      </c>
      <c r="X535" s="67">
        <f t="shared" si="91"/>
        <v>12003.04085</v>
      </c>
      <c r="Y535" s="168" t="e">
        <f>X535/G524*100</f>
        <v>#DIV/0!</v>
      </c>
      <c r="Z535" s="159">
        <f>Z536</f>
        <v>1778.84908</v>
      </c>
      <c r="AA535" s="171">
        <f t="shared" si="88"/>
        <v>54.415695319669624</v>
      </c>
    </row>
    <row r="536" spans="1:27" ht="32.25" outlineLevel="6" thickBot="1">
      <c r="A536" s="111" t="s">
        <v>138</v>
      </c>
      <c r="B536" s="19">
        <v>953</v>
      </c>
      <c r="C536" s="9" t="s">
        <v>21</v>
      </c>
      <c r="D536" s="9" t="s">
        <v>276</v>
      </c>
      <c r="E536" s="9" t="s">
        <v>5</v>
      </c>
      <c r="F536" s="9"/>
      <c r="G536" s="154">
        <f>G537</f>
        <v>3269</v>
      </c>
      <c r="H536" s="26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44"/>
      <c r="X536" s="64">
        <v>12003.04085</v>
      </c>
      <c r="Y536" s="168">
        <f>X536/G525*100</f>
        <v>741.0094096700689</v>
      </c>
      <c r="Z536" s="154">
        <f>Z537</f>
        <v>1778.84908</v>
      </c>
      <c r="AA536" s="171">
        <f t="shared" si="88"/>
        <v>54.415695319669624</v>
      </c>
    </row>
    <row r="537" spans="1:27" ht="32.25" outlineLevel="6" thickBot="1">
      <c r="A537" s="111" t="s">
        <v>139</v>
      </c>
      <c r="B537" s="19">
        <v>953</v>
      </c>
      <c r="C537" s="11" t="s">
        <v>21</v>
      </c>
      <c r="D537" s="11" t="s">
        <v>277</v>
      </c>
      <c r="E537" s="11" t="s">
        <v>5</v>
      </c>
      <c r="F537" s="11"/>
      <c r="G537" s="155">
        <f>G538</f>
        <v>3269</v>
      </c>
      <c r="H537" s="5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4"/>
      <c r="Y537" s="168"/>
      <c r="Z537" s="155">
        <f>Z538</f>
        <v>1778.84908</v>
      </c>
      <c r="AA537" s="171">
        <f t="shared" si="88"/>
        <v>54.415695319669624</v>
      </c>
    </row>
    <row r="538" spans="1:27" ht="63.75" outlineLevel="6" thickBot="1">
      <c r="A538" s="113" t="s">
        <v>203</v>
      </c>
      <c r="B538" s="89">
        <v>953</v>
      </c>
      <c r="C538" s="90" t="s">
        <v>21</v>
      </c>
      <c r="D538" s="90" t="s">
        <v>384</v>
      </c>
      <c r="E538" s="90" t="s">
        <v>5</v>
      </c>
      <c r="F538" s="90"/>
      <c r="G538" s="156">
        <f>G539</f>
        <v>3269</v>
      </c>
      <c r="H538" s="5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4"/>
      <c r="Y538" s="168"/>
      <c r="Z538" s="156">
        <f>Z539</f>
        <v>1778.84908</v>
      </c>
      <c r="AA538" s="171">
        <f t="shared" si="88"/>
        <v>54.415695319669624</v>
      </c>
    </row>
    <row r="539" spans="1:27" ht="32.25" outlineLevel="6" thickBot="1">
      <c r="A539" s="5" t="s">
        <v>127</v>
      </c>
      <c r="B539" s="21">
        <v>953</v>
      </c>
      <c r="C539" s="6" t="s">
        <v>21</v>
      </c>
      <c r="D539" s="6" t="s">
        <v>384</v>
      </c>
      <c r="E539" s="6" t="s">
        <v>125</v>
      </c>
      <c r="F539" s="6"/>
      <c r="G539" s="157">
        <f>G540</f>
        <v>3269</v>
      </c>
      <c r="H539" s="5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4"/>
      <c r="Y539" s="168"/>
      <c r="Z539" s="157">
        <f>Z540</f>
        <v>1778.84908</v>
      </c>
      <c r="AA539" s="171">
        <f t="shared" si="88"/>
        <v>54.415695319669624</v>
      </c>
    </row>
    <row r="540" spans="1:27" ht="32.25" outlineLevel="6" thickBot="1">
      <c r="A540" s="87" t="s">
        <v>128</v>
      </c>
      <c r="B540" s="91">
        <v>953</v>
      </c>
      <c r="C540" s="92" t="s">
        <v>21</v>
      </c>
      <c r="D540" s="92" t="s">
        <v>384</v>
      </c>
      <c r="E540" s="92" t="s">
        <v>126</v>
      </c>
      <c r="F540" s="92"/>
      <c r="G540" s="158">
        <v>3269</v>
      </c>
      <c r="H540" s="5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4"/>
      <c r="Y540" s="168"/>
      <c r="Z540" s="158">
        <v>1778.84908</v>
      </c>
      <c r="AA540" s="171">
        <f t="shared" si="88"/>
        <v>54.415695319669624</v>
      </c>
    </row>
    <row r="541" spans="1:27" ht="19.5" outlineLevel="6" thickBot="1">
      <c r="A541" s="47" t="s">
        <v>22</v>
      </c>
      <c r="B541" s="47"/>
      <c r="C541" s="47"/>
      <c r="D541" s="47"/>
      <c r="E541" s="47"/>
      <c r="F541" s="47"/>
      <c r="G541" s="146">
        <f>G416+G11</f>
        <v>599036.3866000001</v>
      </c>
      <c r="H541" s="5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4"/>
      <c r="Y541" s="58"/>
      <c r="Z541" s="146">
        <f>Z416+Z11</f>
        <v>318754.79159000004</v>
      </c>
      <c r="AA541" s="171">
        <f t="shared" si="88"/>
        <v>53.21125706556538</v>
      </c>
    </row>
    <row r="542" spans="1:25" ht="16.5" outlineLevel="6" thickBot="1">
      <c r="A542" s="1"/>
      <c r="B542" s="22"/>
      <c r="C542" s="1"/>
      <c r="D542" s="1"/>
      <c r="E542" s="1"/>
      <c r="F542" s="1"/>
      <c r="G542" s="1"/>
      <c r="H542" s="5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74"/>
      <c r="Y542" s="58"/>
    </row>
    <row r="543" spans="1:25" ht="16.5" outlineLevel="6" thickBot="1">
      <c r="A543" s="3"/>
      <c r="B543" s="3"/>
      <c r="C543" s="3"/>
      <c r="D543" s="3"/>
      <c r="E543" s="3"/>
      <c r="F543" s="3"/>
      <c r="G543" s="3"/>
      <c r="H543" s="5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74"/>
      <c r="Y543" s="58"/>
    </row>
    <row r="544" spans="8:25" ht="16.5" outlineLevel="6" thickBot="1">
      <c r="H544" s="5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74"/>
      <c r="Y544" s="58"/>
    </row>
    <row r="545" spans="8:25" ht="16.5" outlineLevel="6" thickBot="1">
      <c r="H545" s="32">
        <f aca="true" t="shared" si="92" ref="H545:X545">H546</f>
        <v>0</v>
      </c>
      <c r="I545" s="32">
        <f t="shared" si="92"/>
        <v>0</v>
      </c>
      <c r="J545" s="32">
        <f t="shared" si="92"/>
        <v>0</v>
      </c>
      <c r="K545" s="32">
        <f t="shared" si="92"/>
        <v>0</v>
      </c>
      <c r="L545" s="32">
        <f t="shared" si="92"/>
        <v>0</v>
      </c>
      <c r="M545" s="32">
        <f t="shared" si="92"/>
        <v>0</v>
      </c>
      <c r="N545" s="32">
        <f t="shared" si="92"/>
        <v>0</v>
      </c>
      <c r="O545" s="32">
        <f t="shared" si="92"/>
        <v>0</v>
      </c>
      <c r="P545" s="32">
        <f t="shared" si="92"/>
        <v>0</v>
      </c>
      <c r="Q545" s="32">
        <f t="shared" si="92"/>
        <v>0</v>
      </c>
      <c r="R545" s="32">
        <f t="shared" si="92"/>
        <v>0</v>
      </c>
      <c r="S545" s="32">
        <f t="shared" si="92"/>
        <v>0</v>
      </c>
      <c r="T545" s="32">
        <f t="shared" si="92"/>
        <v>0</v>
      </c>
      <c r="U545" s="32">
        <f t="shared" si="92"/>
        <v>0</v>
      </c>
      <c r="V545" s="32">
        <f t="shared" si="92"/>
        <v>0</v>
      </c>
      <c r="W545" s="32">
        <f t="shared" si="92"/>
        <v>0</v>
      </c>
      <c r="X545" s="66">
        <f t="shared" si="92"/>
        <v>0</v>
      </c>
      <c r="Y545" s="58">
        <v>0</v>
      </c>
    </row>
    <row r="546" spans="8:25" ht="15.75" outlineLevel="6">
      <c r="H546" s="26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44"/>
      <c r="X546" s="64">
        <v>0</v>
      </c>
      <c r="Y546" s="58">
        <v>0</v>
      </c>
    </row>
    <row r="547" spans="8:25" ht="18.75">
      <c r="H547" s="38" t="e">
        <f>#REF!+#REF!+H422+H11</f>
        <v>#REF!</v>
      </c>
      <c r="I547" s="38" t="e">
        <f>#REF!+#REF!+I422+I11</f>
        <v>#REF!</v>
      </c>
      <c r="J547" s="38" t="e">
        <f>#REF!+#REF!+J422+J11</f>
        <v>#REF!</v>
      </c>
      <c r="K547" s="38" t="e">
        <f>#REF!+#REF!+K422+K11</f>
        <v>#REF!</v>
      </c>
      <c r="L547" s="38" t="e">
        <f>#REF!+#REF!+L422+L11</f>
        <v>#REF!</v>
      </c>
      <c r="M547" s="38" t="e">
        <f>#REF!+#REF!+M422+M11</f>
        <v>#REF!</v>
      </c>
      <c r="N547" s="38" t="e">
        <f>#REF!+#REF!+N422+N11</f>
        <v>#REF!</v>
      </c>
      <c r="O547" s="38" t="e">
        <f>#REF!+#REF!+O422+O11</f>
        <v>#REF!</v>
      </c>
      <c r="P547" s="38" t="e">
        <f>#REF!+#REF!+P422+P11</f>
        <v>#REF!</v>
      </c>
      <c r="Q547" s="38" t="e">
        <f>#REF!+#REF!+Q422+Q11</f>
        <v>#REF!</v>
      </c>
      <c r="R547" s="38" t="e">
        <f>#REF!+#REF!+R422+R11</f>
        <v>#REF!</v>
      </c>
      <c r="S547" s="38" t="e">
        <f>#REF!+#REF!+S422+S11</f>
        <v>#REF!</v>
      </c>
      <c r="T547" s="38" t="e">
        <f>#REF!+#REF!+T422+T11</f>
        <v>#REF!</v>
      </c>
      <c r="U547" s="38" t="e">
        <f>#REF!+#REF!+U422+U11</f>
        <v>#REF!</v>
      </c>
      <c r="V547" s="38" t="e">
        <f>#REF!+#REF!+V422+V11</f>
        <v>#REF!</v>
      </c>
      <c r="W547" s="38" t="e">
        <f>#REF!+#REF!+W422+W11</f>
        <v>#REF!</v>
      </c>
      <c r="X547" s="75" t="e">
        <f>#REF!+#REF!+X422+X11</f>
        <v>#REF!</v>
      </c>
      <c r="Y547" s="55" t="e">
        <f>X547/G541*100</f>
        <v>#REF!</v>
      </c>
    </row>
    <row r="548" spans="8:23" ht="15.7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8:23" ht="15.75"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</sheetData>
  <sheetProtection/>
  <autoFilter ref="A10:AA414"/>
  <mergeCells count="5">
    <mergeCell ref="A8:V8"/>
    <mergeCell ref="A7:V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2016-08-16T00:24:39Z</cp:lastPrinted>
  <dcterms:created xsi:type="dcterms:W3CDTF">2008-11-11T04:53:42Z</dcterms:created>
  <dcterms:modified xsi:type="dcterms:W3CDTF">2016-08-28T22:11:38Z</dcterms:modified>
  <cp:category/>
  <cp:version/>
  <cp:contentType/>
  <cp:contentStatus/>
</cp:coreProperties>
</file>